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920" windowWidth="13260" windowHeight="6090" tabRatio="909" activeTab="0"/>
  </bookViews>
  <sheets>
    <sheet name="University-wide" sheetId="1" r:id="rId1"/>
    <sheet name="By Location" sheetId="2" r:id="rId2"/>
    <sheet name="By Area" sheetId="3" r:id="rId3"/>
    <sheet name="By Neighborhood" sheetId="4" r:id="rId4"/>
    <sheet name="By Lot" sheetId="5" r:id="rId5"/>
    <sheet name="By Structure" sheetId="6" r:id="rId6"/>
    <sheet name="Closed" sheetId="7" r:id="rId7"/>
    <sheet name="Allocated" sheetId="8" r:id="rId8"/>
    <sheet name="Key" sheetId="9" r:id="rId9"/>
    <sheet name="Schedule" sheetId="10" r:id="rId10"/>
  </sheets>
  <definedNames>
    <definedName name="_xlnm.Print_Titles" localSheetId="7">'Allocated'!$4:$6</definedName>
    <definedName name="_xlnm.Print_Titles" localSheetId="4">'By Lot'!$4:$6</definedName>
    <definedName name="_xlnm.Print_Titles" localSheetId="3">'By Neighborhood'!$4:$6</definedName>
    <definedName name="_xlnm.Print_Titles" localSheetId="5">'By Structure'!$4:$6</definedName>
  </definedNames>
  <calcPr fullCalcOnLoad="1"/>
</workbook>
</file>

<file path=xl/sharedStrings.xml><?xml version="1.0" encoding="utf-8"?>
<sst xmlns="http://schemas.openxmlformats.org/spreadsheetml/2006/main" count="3963" uniqueCount="498">
  <si>
    <t>A</t>
  </si>
  <si>
    <t>B</t>
  </si>
  <si>
    <t>S</t>
  </si>
  <si>
    <t>Reserved</t>
  </si>
  <si>
    <t>Loading</t>
  </si>
  <si>
    <t>Total</t>
  </si>
  <si>
    <t>Parking</t>
  </si>
  <si>
    <t>Neighborhood</t>
  </si>
  <si>
    <t>P001</t>
  </si>
  <si>
    <t>P002</t>
  </si>
  <si>
    <t>P003</t>
  </si>
  <si>
    <t>P005</t>
  </si>
  <si>
    <t>P006</t>
  </si>
  <si>
    <t>P007</t>
  </si>
  <si>
    <t>P008</t>
  </si>
  <si>
    <t>P010</t>
  </si>
  <si>
    <t>P011</t>
  </si>
  <si>
    <t>P012</t>
  </si>
  <si>
    <t>P013</t>
  </si>
  <si>
    <t>P014</t>
  </si>
  <si>
    <t>P016</t>
  </si>
  <si>
    <t>P017</t>
  </si>
  <si>
    <t>P102</t>
  </si>
  <si>
    <t>P103</t>
  </si>
  <si>
    <t>P104</t>
  </si>
  <si>
    <t>P106</t>
  </si>
  <si>
    <t>P107</t>
  </si>
  <si>
    <t>P108</t>
  </si>
  <si>
    <t>P110</t>
  </si>
  <si>
    <t>P111</t>
  </si>
  <si>
    <t>P112</t>
  </si>
  <si>
    <t>P113</t>
  </si>
  <si>
    <t>P114</t>
  </si>
  <si>
    <t>P201</t>
  </si>
  <si>
    <t>P202</t>
  </si>
  <si>
    <t>P203</t>
  </si>
  <si>
    <t>P204</t>
  </si>
  <si>
    <t>P205</t>
  </si>
  <si>
    <t>P206</t>
  </si>
  <si>
    <t>P207</t>
  </si>
  <si>
    <t>P208</t>
  </si>
  <si>
    <t>P301</t>
  </si>
  <si>
    <t>P302</t>
  </si>
  <si>
    <t>P303</t>
  </si>
  <si>
    <t>P304</t>
  </si>
  <si>
    <t>P306</t>
  </si>
  <si>
    <t>P308</t>
  </si>
  <si>
    <t>P309</t>
  </si>
  <si>
    <t>P310</t>
  </si>
  <si>
    <t>P351</t>
  </si>
  <si>
    <t>P352</t>
  </si>
  <si>
    <t>P354</t>
  </si>
  <si>
    <t>P355</t>
  </si>
  <si>
    <t>P356</t>
  </si>
  <si>
    <t>P357</t>
  </si>
  <si>
    <t>P358</t>
  </si>
  <si>
    <t>P359</t>
  </si>
  <si>
    <t>P381</t>
  </si>
  <si>
    <t>P382</t>
  </si>
  <si>
    <t>P383</t>
  </si>
  <si>
    <t>P391</t>
  </si>
  <si>
    <t>P392</t>
  </si>
  <si>
    <t>P393</t>
  </si>
  <si>
    <t>P394</t>
  </si>
  <si>
    <t>P401</t>
  </si>
  <si>
    <t>P402</t>
  </si>
  <si>
    <t>P403</t>
  </si>
  <si>
    <t>P404</t>
  </si>
  <si>
    <t>P405</t>
  </si>
  <si>
    <t>P406</t>
  </si>
  <si>
    <t>P408</t>
  </si>
  <si>
    <t>P410</t>
  </si>
  <si>
    <t>P411</t>
  </si>
  <si>
    <t>P412</t>
  </si>
  <si>
    <t>P413</t>
  </si>
  <si>
    <t>P414</t>
  </si>
  <si>
    <t>P415</t>
  </si>
  <si>
    <t>P416</t>
  </si>
  <si>
    <t>P418</t>
  </si>
  <si>
    <t>P501</t>
  </si>
  <si>
    <t>P502</t>
  </si>
  <si>
    <t>P503</t>
  </si>
  <si>
    <t>P504</t>
  </si>
  <si>
    <t>P505</t>
  </si>
  <si>
    <t>P507</t>
  </si>
  <si>
    <t>P508</t>
  </si>
  <si>
    <t>P509</t>
  </si>
  <si>
    <t>P510</t>
  </si>
  <si>
    <t>P602</t>
  </si>
  <si>
    <t>P603</t>
  </si>
  <si>
    <t>P604</t>
  </si>
  <si>
    <t>P605</t>
  </si>
  <si>
    <t>P606</t>
  </si>
  <si>
    <t>P607</t>
  </si>
  <si>
    <t>P608</t>
  </si>
  <si>
    <t>P609</t>
  </si>
  <si>
    <t>P701</t>
  </si>
  <si>
    <t>P702</t>
  </si>
  <si>
    <t>P704</t>
  </si>
  <si>
    <t>P751</t>
  </si>
  <si>
    <t>P752</t>
  </si>
  <si>
    <t>P753</t>
  </si>
  <si>
    <t>P754</t>
  </si>
  <si>
    <t>P755</t>
  </si>
  <si>
    <t>P703</t>
  </si>
  <si>
    <t>Allocated</t>
  </si>
  <si>
    <t>Location</t>
  </si>
  <si>
    <t>P705</t>
  </si>
  <si>
    <t>140 Arbor</t>
  </si>
  <si>
    <t>Accessible</t>
  </si>
  <si>
    <t>P758</t>
  </si>
  <si>
    <t>P116</t>
  </si>
  <si>
    <t>P101</t>
  </si>
  <si>
    <t>P371</t>
  </si>
  <si>
    <t>P372</t>
  </si>
  <si>
    <t>P373</t>
  </si>
  <si>
    <t>P374</t>
  </si>
  <si>
    <t>P375</t>
  </si>
  <si>
    <t>P376</t>
  </si>
  <si>
    <t>P451</t>
  </si>
  <si>
    <t>P452</t>
  </si>
  <si>
    <t>P453</t>
  </si>
  <si>
    <t>P454</t>
  </si>
  <si>
    <t>P455</t>
  </si>
  <si>
    <t>P456</t>
  </si>
  <si>
    <t>P901</t>
  </si>
  <si>
    <t>P902</t>
  </si>
  <si>
    <t>P903</t>
  </si>
  <si>
    <t>P904</t>
  </si>
  <si>
    <t>P905</t>
  </si>
  <si>
    <t>P906</t>
  </si>
  <si>
    <t>P907</t>
  </si>
  <si>
    <t>P908</t>
  </si>
  <si>
    <t>P909</t>
  </si>
  <si>
    <t>P910</t>
  </si>
  <si>
    <t>P911</t>
  </si>
  <si>
    <t>P912</t>
  </si>
  <si>
    <t>P913</t>
  </si>
  <si>
    <t>P914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</si>
  <si>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</si>
  <si>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</si>
  <si>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</si>
  <si>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</si>
  <si>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</si>
  <si>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</si>
  <si>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</si>
  <si>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</si>
  <si>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</si>
  <si>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</si>
  <si>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</si>
  <si>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P941</t>
  </si>
  <si>
    <t>P942</t>
  </si>
  <si>
    <t>P952</t>
  </si>
  <si>
    <t>P953</t>
  </si>
  <si>
    <t>P954</t>
  </si>
  <si>
    <t>P955</t>
  </si>
  <si>
    <t>P956</t>
  </si>
  <si>
    <t>P957</t>
  </si>
  <si>
    <t>P958</t>
  </si>
  <si>
    <t>P959</t>
  </si>
  <si>
    <t>P960</t>
  </si>
  <si>
    <t>P962</t>
  </si>
  <si>
    <t>P759</t>
  </si>
  <si>
    <t>P760</t>
  </si>
  <si>
    <t>P756</t>
  </si>
  <si>
    <t>P757</t>
  </si>
  <si>
    <t>P601</t>
  </si>
  <si>
    <t>P015</t>
  </si>
  <si>
    <t>P004</t>
  </si>
  <si>
    <t>P115</t>
  </si>
  <si>
    <t>P105</t>
  </si>
  <si>
    <t>P353</t>
  </si>
  <si>
    <t>Area</t>
  </si>
  <si>
    <t>Aquarium</t>
  </si>
  <si>
    <t>Structure</t>
  </si>
  <si>
    <t>Pangea</t>
  </si>
  <si>
    <t>Gilman</t>
  </si>
  <si>
    <t>Arbor</t>
  </si>
  <si>
    <t>Bachman</t>
  </si>
  <si>
    <t>Space</t>
  </si>
  <si>
    <t>Spaces</t>
  </si>
  <si>
    <t>Lifeguard</t>
  </si>
  <si>
    <t>Birch Aquarium Visitor</t>
  </si>
  <si>
    <t>Revelle Information Board Visitor</t>
  </si>
  <si>
    <t>Crafts Center Staff</t>
  </si>
  <si>
    <t>Faculty Club Visitor</t>
  </si>
  <si>
    <t>Muir Information Board Visitor</t>
  </si>
  <si>
    <t>Extended Studies and Public Programs Visitor</t>
  </si>
  <si>
    <t>Northpoint Information Center Visitor</t>
  </si>
  <si>
    <t>Parking Special Events Office Visitor</t>
  </si>
  <si>
    <t>Building Engineer</t>
  </si>
  <si>
    <t>Emergency Response Vehicle</t>
  </si>
  <si>
    <t>Property Management</t>
  </si>
  <si>
    <t>Bookstore</t>
  </si>
  <si>
    <t>Electric Vehicle</t>
  </si>
  <si>
    <t>Imprints Visitor</t>
  </si>
  <si>
    <t>International Center Visitor</t>
  </si>
  <si>
    <t>Office of Students with Disabilities Visitor</t>
  </si>
  <si>
    <t>Student Health Attending Staff</t>
  </si>
  <si>
    <t>Student Health Patient/Visitor</t>
  </si>
  <si>
    <t>Police Vehicle</t>
  </si>
  <si>
    <t>Warren Lecture Hall</t>
  </si>
  <si>
    <t>Credit Union Staff</t>
  </si>
  <si>
    <t>Credit Union Visitor</t>
  </si>
  <si>
    <t>Gilman Parking Office Visitor</t>
  </si>
  <si>
    <t>Physical Plant Services Key Pickup</t>
  </si>
  <si>
    <t>Transportation and Parking Services Shuttle</t>
  </si>
  <si>
    <t>Medical Group Patient/Visitor</t>
  </si>
  <si>
    <t>Gilman Information Center Visitor</t>
  </si>
  <si>
    <t>Thornton Hospital Patient/Visitor</t>
  </si>
  <si>
    <t>Thornton Hospital Emergency Patient/Visitor</t>
  </si>
  <si>
    <t>Shiley Eye Center Physician</t>
  </si>
  <si>
    <t>EyeMobile for Children</t>
  </si>
  <si>
    <t>Shiley Eye Center Patient/Visitor</t>
  </si>
  <si>
    <t>Medical Center Hillcrest Patient/Visitor</t>
  </si>
  <si>
    <t>Arbor Parking Office Visitor</t>
  </si>
  <si>
    <t>Medical Center Hillcrest PM Staff</t>
  </si>
  <si>
    <t>140 Arbor Patient</t>
  </si>
  <si>
    <t>140 Arbor Visitor</t>
  </si>
  <si>
    <t>Vanpool Vehicle</t>
  </si>
  <si>
    <t>Magnetic Resonance Institute Patient/Visitor</t>
  </si>
  <si>
    <t>Bannister Family House Patient/Visitor</t>
  </si>
  <si>
    <t>Mail Drop</t>
  </si>
  <si>
    <t>Oncology Patient/Visitor</t>
  </si>
  <si>
    <t>Radiation Oncology Patient/Visitor</t>
  </si>
  <si>
    <t>Medical Center Hillcrest Attending Staff / Emergency Patient/Visitor</t>
  </si>
  <si>
    <t>Medical Center Hillcrest Attending Staff</t>
  </si>
  <si>
    <t>Pulmonary Rehabilitation Patient/Visitor</t>
  </si>
  <si>
    <t>Stroke Team Physician</t>
  </si>
  <si>
    <t>OAR Visitor</t>
  </si>
  <si>
    <t>Birch Aquarium Visitor: Bus</t>
  </si>
  <si>
    <t>S Carpool</t>
  </si>
  <si>
    <t>A Carpool</t>
  </si>
  <si>
    <t>B Carpool</t>
  </si>
  <si>
    <t>Scripps Institution of Oceanography Staff</t>
  </si>
  <si>
    <t>San Diego Supercomputer Staff</t>
  </si>
  <si>
    <t>Administrative Computing and Telecommunications Vehicle</t>
  </si>
  <si>
    <t>Environment, Health, and Safety Vehicle</t>
  </si>
  <si>
    <t>University</t>
  </si>
  <si>
    <t>of</t>
  </si>
  <si>
    <t>California,</t>
  </si>
  <si>
    <t>San Diego</t>
  </si>
  <si>
    <t>La Jolla</t>
  </si>
  <si>
    <t>Medical</t>
  </si>
  <si>
    <t>Campus</t>
  </si>
  <si>
    <t>Center</t>
  </si>
  <si>
    <t>Hillcrest</t>
  </si>
  <si>
    <t>Scripps</t>
  </si>
  <si>
    <t>West</t>
  </si>
  <si>
    <t>East</t>
  </si>
  <si>
    <t>Institution</t>
  </si>
  <si>
    <t>Oceanography</t>
  </si>
  <si>
    <t>SIO</t>
  </si>
  <si>
    <t>Theatre</t>
  </si>
  <si>
    <t>Revelle</t>
  </si>
  <si>
    <t>Muir</t>
  </si>
  <si>
    <t>Marshall</t>
  </si>
  <si>
    <t>Roosevelt</t>
  </si>
  <si>
    <t>North</t>
  </si>
  <si>
    <t>Warren</t>
  </si>
  <si>
    <t>Sixth</t>
  </si>
  <si>
    <t>School</t>
  </si>
  <si>
    <t>Health</t>
  </si>
  <si>
    <t>South</t>
  </si>
  <si>
    <t>Hillside</t>
  </si>
  <si>
    <t>District</t>
  </si>
  <si>
    <t>College</t>
  </si>
  <si>
    <t>Services</t>
  </si>
  <si>
    <t>Sciences</t>
  </si>
  <si>
    <t>Complex</t>
  </si>
  <si>
    <t>Medicine</t>
  </si>
  <si>
    <t>Academic</t>
  </si>
  <si>
    <t>TPC South</t>
  </si>
  <si>
    <t>TPC North</t>
  </si>
  <si>
    <t>(P371-6)</t>
  </si>
  <si>
    <t>(P381-2)</t>
  </si>
  <si>
    <t>(P391-3)</t>
  </si>
  <si>
    <t>(P451-6)</t>
  </si>
  <si>
    <t>(P901-14)</t>
  </si>
  <si>
    <t>(P921-31)</t>
  </si>
  <si>
    <t>(P941-2)</t>
  </si>
  <si>
    <t>8:00</t>
  </si>
  <si>
    <t>9:00</t>
  </si>
  <si>
    <t>10:00</t>
  </si>
  <si>
    <t>11:00</t>
  </si>
  <si>
    <t>12:00</t>
  </si>
  <si>
    <t>1:00</t>
  </si>
  <si>
    <t>2:00</t>
  </si>
  <si>
    <t>3:00</t>
  </si>
  <si>
    <t>4:00</t>
  </si>
  <si>
    <t>5:00</t>
  </si>
  <si>
    <t>Empty</t>
  </si>
  <si>
    <t>Occupied</t>
  </si>
  <si>
    <t>%</t>
  </si>
  <si>
    <t>am</t>
  </si>
  <si>
    <t>pm</t>
  </si>
  <si>
    <t>UC Vehicle</t>
  </si>
  <si>
    <t>Service Yard</t>
  </si>
  <si>
    <t>Lot</t>
  </si>
  <si>
    <t>Allocated: SIO</t>
  </si>
  <si>
    <t>Allocated:</t>
  </si>
  <si>
    <t>Allocated: Total</t>
  </si>
  <si>
    <t>Allocated: LG</t>
  </si>
  <si>
    <t>Allocated: SCP</t>
  </si>
  <si>
    <t>Allocated: CC</t>
  </si>
  <si>
    <t>Allocated: FC</t>
  </si>
  <si>
    <t>Allocated: ACP</t>
  </si>
  <si>
    <t>Allocated: BCP</t>
  </si>
  <si>
    <t>Allocated: ACT</t>
  </si>
  <si>
    <t>Allocated: BE</t>
  </si>
  <si>
    <t>Allocated: EHS</t>
  </si>
  <si>
    <t>Allocated: PM</t>
  </si>
  <si>
    <t>Allocated: BS</t>
  </si>
  <si>
    <t>Allocated: IMP</t>
  </si>
  <si>
    <t>Allocated: OSD</t>
  </si>
  <si>
    <t>Allocated: RS</t>
  </si>
  <si>
    <t>Allocated: POL</t>
  </si>
  <si>
    <t>Allocated: WLH</t>
  </si>
  <si>
    <t>Allocated: CUS</t>
  </si>
  <si>
    <t>Allocated: MG</t>
  </si>
  <si>
    <t>Allocated: EMC</t>
  </si>
  <si>
    <t>Allocated: VP</t>
  </si>
  <si>
    <t>Allocated: MRI</t>
  </si>
  <si>
    <t>Allocated: OAR</t>
  </si>
  <si>
    <t>Allocated: MD</t>
  </si>
  <si>
    <t>Allocated: ONC</t>
  </si>
  <si>
    <t>Allocated: RO</t>
  </si>
  <si>
    <t>Allocated: PR</t>
  </si>
  <si>
    <t>Allocated: STP</t>
  </si>
  <si>
    <t>Torrey</t>
  </si>
  <si>
    <t>Pines</t>
  </si>
  <si>
    <t>At Peak</t>
  </si>
  <si>
    <t>Abbreviation</t>
  </si>
  <si>
    <t>140P</t>
  </si>
  <si>
    <t>140V</t>
  </si>
  <si>
    <t>ACP</t>
  </si>
  <si>
    <t>ACT</t>
  </si>
  <si>
    <t>APO</t>
  </si>
  <si>
    <t>BA</t>
  </si>
  <si>
    <t>BAB</t>
  </si>
  <si>
    <t>BCP</t>
  </si>
  <si>
    <t>BE</t>
  </si>
  <si>
    <t>BFH</t>
  </si>
  <si>
    <t>BS</t>
  </si>
  <si>
    <t>CC</t>
  </si>
  <si>
    <t>CUS</t>
  </si>
  <si>
    <t>CUV</t>
  </si>
  <si>
    <t>EHS</t>
  </si>
  <si>
    <t>EMC</t>
  </si>
  <si>
    <t>ERV</t>
  </si>
  <si>
    <t>ESPP</t>
  </si>
  <si>
    <t>EV</t>
  </si>
  <si>
    <t>FC</t>
  </si>
  <si>
    <t>GIC</t>
  </si>
  <si>
    <t>GPO</t>
  </si>
  <si>
    <t>HAS</t>
  </si>
  <si>
    <t>HASE</t>
  </si>
  <si>
    <t>HPMS</t>
  </si>
  <si>
    <t>HPV</t>
  </si>
  <si>
    <t>IC</t>
  </si>
  <si>
    <t>IMP</t>
  </si>
  <si>
    <t>KPU</t>
  </si>
  <si>
    <t>LG</t>
  </si>
  <si>
    <t>MD</t>
  </si>
  <si>
    <t>MG</t>
  </si>
  <si>
    <t>MIB</t>
  </si>
  <si>
    <t>MRI</t>
  </si>
  <si>
    <t>NIC</t>
  </si>
  <si>
    <t>OAR</t>
  </si>
  <si>
    <t>ONC</t>
  </si>
  <si>
    <t>OSD</t>
  </si>
  <si>
    <t>PM</t>
  </si>
  <si>
    <t>POL</t>
  </si>
  <si>
    <t>PR</t>
  </si>
  <si>
    <t>PSEO</t>
  </si>
  <si>
    <t>RIB</t>
  </si>
  <si>
    <t>RO</t>
  </si>
  <si>
    <t>RS</t>
  </si>
  <si>
    <t>SCP</t>
  </si>
  <si>
    <t>SDSC</t>
  </si>
  <si>
    <t>SEPH</t>
  </si>
  <si>
    <t>SEPV</t>
  </si>
  <si>
    <t>SHAS</t>
  </si>
  <si>
    <t>SHPV</t>
  </si>
  <si>
    <t>STP</t>
  </si>
  <si>
    <t>TE</t>
  </si>
  <si>
    <t>TPV</t>
  </si>
  <si>
    <t>VP</t>
  </si>
  <si>
    <t>WLH</t>
  </si>
  <si>
    <t>Allocated: BA</t>
  </si>
  <si>
    <t>Allocated: BAB</t>
  </si>
  <si>
    <t>Allocated: RIB</t>
  </si>
  <si>
    <t>Allocated: MIB</t>
  </si>
  <si>
    <t>Allocated: ESPP</t>
  </si>
  <si>
    <t>Allocated: SDSC</t>
  </si>
  <si>
    <t>Allocated: IC</t>
  </si>
  <si>
    <t>Allocated: PSEO</t>
  </si>
  <si>
    <t>Allocated: ERV</t>
  </si>
  <si>
    <t>Allocated: EV</t>
  </si>
  <si>
    <t>Allocated: NIC</t>
  </si>
  <si>
    <t>Allocated: SHAS</t>
  </si>
  <si>
    <t>Allocated: SHPV</t>
  </si>
  <si>
    <t>Allocated: CUV</t>
  </si>
  <si>
    <t>Allocated: GPO</t>
  </si>
  <si>
    <t>Allocated: KPU</t>
  </si>
  <si>
    <t>Allocated: TPSS</t>
  </si>
  <si>
    <t>TPSS</t>
  </si>
  <si>
    <t>Allocated: GIC</t>
  </si>
  <si>
    <t>Allocated: TPV</t>
  </si>
  <si>
    <t>Allocated: SEPH</t>
  </si>
  <si>
    <t>Allocated: SEPV</t>
  </si>
  <si>
    <t>Allocated: HPV</t>
  </si>
  <si>
    <t>Allocated: APO</t>
  </si>
  <si>
    <t>Allocated: HPMS</t>
  </si>
  <si>
    <t>Allocated: 140P</t>
  </si>
  <si>
    <t>Allocated: 140V</t>
  </si>
  <si>
    <t>Allocated: BFH</t>
  </si>
  <si>
    <t>Allocated: HASE</t>
  </si>
  <si>
    <t>Allocated: HAS</t>
  </si>
  <si>
    <t>Allocated: TE</t>
  </si>
  <si>
    <t>Count 1</t>
  </si>
  <si>
    <t>Count 2</t>
  </si>
  <si>
    <t>Count 3</t>
  </si>
  <si>
    <t>Count 4</t>
  </si>
  <si>
    <t>Count 5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</si>
  <si>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</si>
  <si>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</si>
  <si>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</si>
  <si>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</si>
  <si>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</si>
  <si>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</si>
  <si>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</si>
  <si>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</si>
  <si>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</si>
  <si>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</si>
  <si>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P001 - P017</t>
  </si>
  <si>
    <t>P101 - P116</t>
  </si>
  <si>
    <t>P201 - P208</t>
  </si>
  <si>
    <t>P301 - P310</t>
  </si>
  <si>
    <t>P351 - P359</t>
  </si>
  <si>
    <t>P371 - P376</t>
  </si>
  <si>
    <t>P381 - P383</t>
  </si>
  <si>
    <t>P391 - P394</t>
  </si>
  <si>
    <t>P401 - P418</t>
  </si>
  <si>
    <t>P451 - P456</t>
  </si>
  <si>
    <t>P501 - P510</t>
  </si>
  <si>
    <t>P601 - P609</t>
  </si>
  <si>
    <t>P701 - P705</t>
  </si>
  <si>
    <t>P751 - P760</t>
  </si>
  <si>
    <t>P901 - P914</t>
  </si>
  <si>
    <t>P921 - P931</t>
  </si>
  <si>
    <t>P941 - P942</t>
  </si>
  <si>
    <t>P952 - P963</t>
  </si>
  <si>
    <t>Monday</t>
  </si>
  <si>
    <t>Tuesday</t>
  </si>
  <si>
    <t>Wednesday</t>
  </si>
  <si>
    <t>Thursday</t>
  </si>
  <si>
    <t>Lots</t>
  </si>
  <si>
    <t>Average Empty Parking Spaces</t>
  </si>
  <si>
    <t>Resale Shop Volunteer</t>
  </si>
  <si>
    <t>Beginning</t>
  </si>
  <si>
    <t>P506</t>
  </si>
  <si>
    <t>Allocated: PC</t>
  </si>
  <si>
    <t>PC</t>
  </si>
  <si>
    <t>Price Center</t>
  </si>
  <si>
    <t>P109</t>
  </si>
  <si>
    <t>1</t>
  </si>
  <si>
    <t>29</t>
  </si>
  <si>
    <t>6</t>
  </si>
  <si>
    <t>13</t>
  </si>
  <si>
    <t>20</t>
  </si>
  <si>
    <t>27</t>
  </si>
  <si>
    <t>3</t>
  </si>
  <si>
    <t>10</t>
  </si>
  <si>
    <t>17</t>
  </si>
  <si>
    <t>24</t>
  </si>
  <si>
    <t>September</t>
  </si>
  <si>
    <t>October</t>
  </si>
  <si>
    <t>November</t>
  </si>
  <si>
    <t>December</t>
  </si>
  <si>
    <t>Allocated: RA</t>
  </si>
  <si>
    <t>RA</t>
  </si>
  <si>
    <t>Retirement Association Visitor</t>
  </si>
  <si>
    <t>University-wide</t>
  </si>
  <si>
    <t>By Location</t>
  </si>
  <si>
    <t>By Area</t>
  </si>
  <si>
    <t>By Neighborhood</t>
  </si>
  <si>
    <t>By Lot</t>
  </si>
  <si>
    <t>By Structure</t>
  </si>
  <si>
    <t>Parking Spaces Closed</t>
  </si>
  <si>
    <t>Allocated Parking Spaces</t>
  </si>
  <si>
    <t>Key to Locations, Areas, Neighborhoods, Lots, and Structures</t>
  </si>
  <si>
    <t>Schedule</t>
  </si>
  <si>
    <t>University of California, San Diego Survey of Parking Space Occupancy Levels, Fall 2003</t>
  </si>
  <si>
    <t>Visitor</t>
  </si>
  <si>
    <t>Visitor: Meter</t>
  </si>
  <si>
    <t>Average Parking Spaces Closed</t>
  </si>
  <si>
    <t>Includes parking spaces blocked off for special events, occupied by equipment, or undergoing minor maintenance. Excludes parking spaces lost (removed from inventory) for an extended time due to construction. A closed parking space was classified as occupied.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</si>
</sst>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.0%"/>
    <numFmt numFmtId="168" formatCode="#,##0.0"/>
    <numFmt numFmtId="169" formatCode="0.0"/>
    <numFmt numFmtId="170" formatCode="mm/dd"/>
    <numFmt numFmtId="171" formatCode="0.0%"/>
    <numFmt numFmtId="172" formatCode="0.0000"/>
    <numFmt numFmtId="173" formatCode="h\ AM/PM"/>
    <numFmt numFmtId="174" formatCode="mm/d"/>
    <numFmt numFmtId="175" formatCode="m/d"/>
    <numFmt numFmtId="176" formatCode="0.000"/>
    <numFmt numFmtId="177" formatCode="0.000%"/>
    <numFmt numFmtId="178" formatCode="0.0000%"/>
    <numFmt numFmtId="179" formatCode="0.00000%"/>
    <numFmt numFmtId="180" formatCode="0.000000%"/>
    <numFmt numFmtId="181" formatCode="0.000000"/>
    <numFmt numFmtId="182" formatCode="0.00000"/>
    <numFmt numFmtId="183" formatCode="0.0000000"/>
    <numFmt numFmtId="184" formatCode="0.000000000000000%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00000"/>
    <numFmt numFmtId="190" formatCode="m/yy"/>
    <numFmt numFmtId="191" formatCode="&quot;$&quot;#,##0.00"/>
    <numFmt numFmtId="192" formatCode="mmmm\ d\,\ yyyy"/>
    <numFmt numFmtId="193" formatCode="0.00000000"/>
    <numFmt numFmtId="194" formatCode="mmmm\-yy"/>
  </numFmts>
  <fonts count="29">
    <font>
      <sz val="10"/>
      <name val="Univers (WN)"/>
      <family val="2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u val="single"/>
      <sz val="10"/>
      <color indexed="12"/>
      <name val="Univers (WN)"/>
      <family val="2"/>
    </font>
    <font>
      <u val="single"/>
      <sz val="10"/>
      <color indexed="36"/>
      <name val="Univers (WN)"/>
      <family val="2"/>
    </font>
    <font>
      <sz val="10"/>
      <name val="Arial"/>
      <family val="0"/>
    </font>
    <font>
      <sz val="11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color indexed="56"/>
      <name val="Arial"/>
      <family val="2"/>
    </font>
    <font>
      <b/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0" fontId="22" fillId="2" borderId="1" applyNumberFormat="0" applyAlignment="0" applyProtection="0"/>
    <xf numFmtId="0" fontId="24" fillId="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3" borderId="1" applyNumberFormat="0" applyAlignment="0" applyProtection="0"/>
    <xf numFmtId="0" fontId="23" fillId="0" borderId="6" applyNumberFormat="0" applyFill="0" applyAlignment="0" applyProtection="0"/>
    <xf numFmtId="0" fontId="19" fillId="8" borderId="0" applyNumberFormat="0" applyBorder="0" applyAlignment="0" applyProtection="0"/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6" fillId="0" borderId="0">
      <alignment vertical="center"/>
      <protection/>
    </xf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4" borderId="1" applyNumberFormat="0" applyFont="0" applyAlignment="0" applyProtection="0"/>
    <xf numFmtId="0" fontId="21" fillId="2" borderId="7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5" fillId="0" borderId="0" applyNumberFormat="0" applyFill="0" applyBorder="0" applyAlignment="0" applyProtection="0"/>
  </cellStyleXfs>
  <cellXfs count="112">
    <xf numFmtId="164" fontId="0" fillId="0" borderId="0" xfId="0" applyAlignment="1">
      <alignment vertical="center"/>
    </xf>
    <xf numFmtId="0" fontId="11" fillId="17" borderId="9" xfId="62" applyNumberFormat="1" applyFont="1" applyFill="1" applyBorder="1" applyAlignment="1" applyProtection="1">
      <alignment horizontal="center" vertical="center"/>
      <protection/>
    </xf>
    <xf numFmtId="0" fontId="11" fillId="17" borderId="10" xfId="62" applyNumberFormat="1" applyFont="1" applyFill="1" applyBorder="1" applyAlignment="1" applyProtection="1">
      <alignment horizontal="center" vertical="center"/>
      <protection/>
    </xf>
    <xf numFmtId="0" fontId="11" fillId="17" borderId="11" xfId="62" applyNumberFormat="1" applyFont="1" applyFill="1" applyBorder="1" applyAlignment="1" applyProtection="1">
      <alignment horizontal="center" vertical="center"/>
      <protection/>
    </xf>
    <xf numFmtId="49" fontId="11" fillId="17" borderId="11" xfId="62" applyNumberFormat="1" applyFont="1" applyFill="1" applyBorder="1" applyAlignment="1" applyProtection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vertical="center"/>
      <protection/>
    </xf>
    <xf numFmtId="0" fontId="8" fillId="2" borderId="10" xfId="59" applyNumberFormat="1" applyFont="1" applyFill="1" applyBorder="1" applyAlignment="1" applyProtection="1">
      <alignment vertical="center"/>
      <protection/>
    </xf>
    <xf numFmtId="0" fontId="8" fillId="0" borderId="10" xfId="62" applyNumberFormat="1" applyFont="1" applyFill="1" applyBorder="1" applyAlignment="1" applyProtection="1">
      <alignment vertical="center"/>
      <protection/>
    </xf>
    <xf numFmtId="0" fontId="8" fillId="2" borderId="10" xfId="62" applyNumberFormat="1" applyFont="1" applyFill="1" applyBorder="1" applyAlignment="1" applyProtection="1">
      <alignment vertical="center"/>
      <protection/>
    </xf>
    <xf numFmtId="0" fontId="8" fillId="2" borderId="10" xfId="57" applyNumberFormat="1" applyFont="1" applyFill="1" applyBorder="1" applyAlignment="1" applyProtection="1">
      <alignment vertical="center"/>
      <protection/>
    </xf>
    <xf numFmtId="0" fontId="8" fillId="0" borderId="10" xfId="57" applyNumberFormat="1" applyFont="1" applyFill="1" applyBorder="1" applyAlignment="1" applyProtection="1">
      <alignment vertical="center"/>
      <protection/>
    </xf>
    <xf numFmtId="0" fontId="8" fillId="2" borderId="11" xfId="59" applyNumberFormat="1" applyFont="1" applyFill="1" applyBorder="1" applyAlignment="1" applyProtection="1">
      <alignment vertical="center"/>
      <protection/>
    </xf>
    <xf numFmtId="0" fontId="8" fillId="2" borderId="11" xfId="62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9" xfId="61" applyNumberFormat="1" applyFont="1" applyFill="1" applyBorder="1" applyAlignment="1" applyProtection="1">
      <alignment horizontal="center" vertical="center"/>
      <protection/>
    </xf>
    <xf numFmtId="0" fontId="11" fillId="17" borderId="12" xfId="58" applyNumberFormat="1" applyFont="1" applyFill="1" applyBorder="1" applyAlignment="1" applyProtection="1">
      <alignment horizontal="center" vertical="center"/>
      <protection/>
    </xf>
    <xf numFmtId="0" fontId="11" fillId="17" borderId="10" xfId="61" applyNumberFormat="1" applyFont="1" applyFill="1" applyBorder="1" applyAlignment="1" applyProtection="1">
      <alignment horizontal="center" vertical="center"/>
      <protection/>
    </xf>
    <xf numFmtId="0" fontId="11" fillId="17" borderId="13" xfId="58" applyNumberFormat="1" applyFont="1" applyFill="1" applyBorder="1" applyAlignment="1" applyProtection="1">
      <alignment horizontal="center" vertical="center"/>
      <protection/>
    </xf>
    <xf numFmtId="0" fontId="11" fillId="17" borderId="14" xfId="58" applyNumberFormat="1" applyFont="1" applyFill="1" applyBorder="1" applyAlignment="1" applyProtection="1">
      <alignment horizontal="center" vertical="center"/>
      <protection/>
    </xf>
    <xf numFmtId="0" fontId="11" fillId="17" borderId="0" xfId="58" applyNumberFormat="1" applyFont="1" applyFill="1" applyBorder="1" applyAlignment="1" applyProtection="1">
      <alignment horizontal="center" vertical="center"/>
      <protection/>
    </xf>
    <xf numFmtId="0" fontId="11" fillId="17" borderId="11" xfId="61" applyNumberFormat="1" applyFont="1" applyFill="1" applyBorder="1" applyAlignment="1" applyProtection="1">
      <alignment horizontal="center" vertical="center"/>
      <protection/>
    </xf>
    <xf numFmtId="0" fontId="11" fillId="17" borderId="15" xfId="58" applyNumberFormat="1" applyFont="1" applyFill="1" applyBorder="1" applyAlignment="1" applyProtection="1">
      <alignment horizontal="center" vertical="center"/>
      <protection/>
    </xf>
    <xf numFmtId="0" fontId="11" fillId="17" borderId="16" xfId="58" applyNumberFormat="1" applyFont="1" applyFill="1" applyBorder="1" applyAlignment="1" applyProtection="1">
      <alignment horizontal="center" vertical="center"/>
      <protection/>
    </xf>
    <xf numFmtId="0" fontId="11" fillId="17" borderId="17" xfId="58" applyNumberFormat="1" applyFont="1" applyFill="1" applyBorder="1" applyAlignment="1" applyProtection="1">
      <alignment horizontal="center" vertical="center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11" fillId="17" borderId="20" xfId="58" applyNumberFormat="1" applyFont="1" applyFill="1" applyBorder="1" applyAlignment="1" applyProtection="1">
      <alignment vertical="center"/>
      <protection/>
    </xf>
    <xf numFmtId="0" fontId="11" fillId="17" borderId="9" xfId="59" applyNumberFormat="1" applyFont="1" applyFill="1" applyBorder="1" applyAlignment="1" applyProtection="1">
      <alignment horizontal="center" vertical="center"/>
      <protection/>
    </xf>
    <xf numFmtId="0" fontId="11" fillId="17" borderId="10" xfId="59" applyNumberFormat="1" applyFont="1" applyFill="1" applyBorder="1" applyAlignment="1" applyProtection="1">
      <alignment horizontal="center" vertical="center"/>
      <protection/>
    </xf>
    <xf numFmtId="49" fontId="11" fillId="17" borderId="14" xfId="59" applyNumberFormat="1" applyFont="1" applyFill="1" applyBorder="1" applyAlignment="1" applyProtection="1">
      <alignment horizontal="center" vertical="center"/>
      <protection/>
    </xf>
    <xf numFmtId="49" fontId="11" fillId="17" borderId="0" xfId="59" applyNumberFormat="1" applyFont="1" applyFill="1" applyBorder="1" applyAlignment="1" applyProtection="1">
      <alignment horizontal="center" vertical="center"/>
      <protection/>
    </xf>
    <xf numFmtId="49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14" xfId="59" applyNumberFormat="1" applyFont="1" applyFill="1" applyBorder="1" applyAlignment="1" applyProtection="1">
      <alignment horizontal="center" vertical="center"/>
      <protection/>
    </xf>
    <xf numFmtId="0" fontId="11" fillId="17" borderId="0" xfId="59" applyNumberFormat="1" applyFont="1" applyFill="1" applyBorder="1" applyAlignment="1" applyProtection="1">
      <alignment horizontal="center" vertical="center"/>
      <protection/>
    </xf>
    <xf numFmtId="0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11" xfId="59" applyNumberFormat="1" applyFont="1" applyFill="1" applyBorder="1" applyAlignment="1" applyProtection="1">
      <alignment horizontal="center" vertical="center"/>
      <protection/>
    </xf>
    <xf numFmtId="0" fontId="11" fillId="17" borderId="16" xfId="59" applyNumberFormat="1" applyFont="1" applyFill="1" applyBorder="1" applyAlignment="1" applyProtection="1">
      <alignment horizontal="center" vertical="center"/>
      <protection/>
    </xf>
    <xf numFmtId="0" fontId="11" fillId="17" borderId="17" xfId="59" applyNumberFormat="1" applyFont="1" applyFill="1" applyBorder="1" applyAlignment="1" applyProtection="1">
      <alignment horizontal="center" vertical="center"/>
      <protection/>
    </xf>
    <xf numFmtId="0" fontId="11" fillId="17" borderId="15" xfId="59" applyNumberFormat="1" applyFont="1" applyFill="1" applyBorder="1" applyAlignment="1" applyProtection="1">
      <alignment horizontal="center" vertical="center"/>
      <protection/>
    </xf>
    <xf numFmtId="0" fontId="8" fillId="0" borderId="9" xfId="59" applyNumberFormat="1" applyFont="1" applyFill="1" applyBorder="1" applyAlignment="1" applyProtection="1">
      <alignment vertical="center"/>
      <protection/>
    </xf>
    <xf numFmtId="0" fontId="8" fillId="0" borderId="10" xfId="63" applyNumberFormat="1" applyFont="1" applyFill="1" applyBorder="1" applyAlignment="1" applyProtection="1">
      <alignment vertical="center"/>
      <protection/>
    </xf>
    <xf numFmtId="0" fontId="8" fillId="0" borderId="14" xfId="63" applyNumberFormat="1" applyFont="1" applyFill="1" applyBorder="1" applyAlignment="1" applyProtection="1">
      <alignment vertical="center"/>
      <protection/>
    </xf>
    <xf numFmtId="0" fontId="8" fillId="0" borderId="0" xfId="63" applyNumberFormat="1" applyFont="1" applyFill="1" applyBorder="1" applyAlignment="1" applyProtection="1">
      <alignment vertical="center"/>
      <protection/>
    </xf>
    <xf numFmtId="0" fontId="8" fillId="0" borderId="13" xfId="63" applyNumberFormat="1" applyFont="1" applyFill="1" applyBorder="1" applyAlignment="1" applyProtection="1">
      <alignment vertical="center"/>
      <protection/>
    </xf>
    <xf numFmtId="0" fontId="8" fillId="0" borderId="14" xfId="59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center"/>
      <protection/>
    </xf>
    <xf numFmtId="9" fontId="8" fillId="0" borderId="13" xfId="59" applyNumberFormat="1" applyFont="1" applyFill="1" applyBorder="1" applyAlignment="1" applyProtection="1">
      <alignment vertical="center"/>
      <protection/>
    </xf>
    <xf numFmtId="0" fontId="8" fillId="0" borderId="11" xfId="59" applyNumberFormat="1" applyFont="1" applyFill="1" applyBorder="1" applyAlignment="1" applyProtection="1">
      <alignment vertical="center"/>
      <protection/>
    </xf>
    <xf numFmtId="0" fontId="11" fillId="17" borderId="21" xfId="63" applyNumberFormat="1" applyFont="1" applyFill="1" applyBorder="1" applyAlignment="1" applyProtection="1">
      <alignment vertical="center"/>
      <protection/>
    </xf>
    <xf numFmtId="0" fontId="11" fillId="17" borderId="18" xfId="63" applyNumberFormat="1" applyFont="1" applyFill="1" applyBorder="1" applyAlignment="1" applyProtection="1">
      <alignment vertical="center"/>
      <protection/>
    </xf>
    <xf numFmtId="0" fontId="11" fillId="17" borderId="20" xfId="63" applyNumberFormat="1" applyFont="1" applyFill="1" applyBorder="1" applyAlignment="1" applyProtection="1">
      <alignment vertical="center"/>
      <protection/>
    </xf>
    <xf numFmtId="0" fontId="11" fillId="17" borderId="19" xfId="63" applyNumberFormat="1" applyFont="1" applyFill="1" applyBorder="1" applyAlignment="1" applyProtection="1">
      <alignment vertical="center"/>
      <protection/>
    </xf>
    <xf numFmtId="0" fontId="11" fillId="17" borderId="18" xfId="59" applyNumberFormat="1" applyFont="1" applyFill="1" applyBorder="1" applyAlignment="1" applyProtection="1">
      <alignment vertical="center"/>
      <protection/>
    </xf>
    <xf numFmtId="0" fontId="11" fillId="17" borderId="20" xfId="59" applyNumberFormat="1" applyFont="1" applyFill="1" applyBorder="1" applyAlignment="1" applyProtection="1">
      <alignment vertical="center"/>
      <protection/>
    </xf>
    <xf numFmtId="9" fontId="11" fillId="17" borderId="19" xfId="59" applyNumberFormat="1" applyFont="1" applyFill="1" applyBorder="1" applyAlignment="1" applyProtection="1">
      <alignment vertical="center"/>
      <protection/>
    </xf>
    <xf numFmtId="0" fontId="8" fillId="0" borderId="9" xfId="63" applyNumberFormat="1" applyFont="1" applyFill="1" applyBorder="1" applyAlignment="1" applyProtection="1">
      <alignment vertical="center"/>
      <protection/>
    </xf>
    <xf numFmtId="0" fontId="8" fillId="0" borderId="22" xfId="63" applyNumberFormat="1" applyFont="1" applyFill="1" applyBorder="1" applyAlignment="1" applyProtection="1">
      <alignment vertical="center"/>
      <protection/>
    </xf>
    <xf numFmtId="0" fontId="8" fillId="0" borderId="23" xfId="63" applyNumberFormat="1" applyFont="1" applyFill="1" applyBorder="1" applyAlignment="1" applyProtection="1">
      <alignment vertical="center"/>
      <protection/>
    </xf>
    <xf numFmtId="0" fontId="8" fillId="0" borderId="12" xfId="63" applyNumberFormat="1" applyFont="1" applyFill="1" applyBorder="1" applyAlignment="1" applyProtection="1">
      <alignment vertical="center"/>
      <protection/>
    </xf>
    <xf numFmtId="0" fontId="8" fillId="0" borderId="22" xfId="59" applyNumberFormat="1" applyFont="1" applyFill="1" applyBorder="1" applyAlignment="1" applyProtection="1">
      <alignment vertical="center"/>
      <protection/>
    </xf>
    <xf numFmtId="0" fontId="8" fillId="0" borderId="23" xfId="59" applyNumberFormat="1" applyFont="1" applyFill="1" applyBorder="1" applyAlignment="1" applyProtection="1">
      <alignment vertical="center"/>
      <protection/>
    </xf>
    <xf numFmtId="9" fontId="8" fillId="0" borderId="12" xfId="59" applyNumberFormat="1" applyFont="1" applyFill="1" applyBorder="1" applyAlignment="1" applyProtection="1">
      <alignment vertical="center"/>
      <protection/>
    </xf>
    <xf numFmtId="0" fontId="8" fillId="0" borderId="16" xfId="59" applyNumberFormat="1" applyFont="1" applyFill="1" applyBorder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0" fontId="10" fillId="17" borderId="9" xfId="60" applyNumberFormat="1" applyFont="1" applyFill="1" applyBorder="1" applyAlignment="1" applyProtection="1">
      <alignment vertical="center"/>
      <protection/>
    </xf>
    <xf numFmtId="0" fontId="10" fillId="17" borderId="10" xfId="60" applyNumberFormat="1" applyFont="1" applyFill="1" applyBorder="1" applyAlignment="1" applyProtection="1">
      <alignment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10" fillId="17" borderId="11" xfId="60" applyNumberFormat="1" applyFont="1" applyFill="1" applyBorder="1" applyAlignment="1" applyProtection="1">
      <alignment vertical="center"/>
      <protection/>
    </xf>
    <xf numFmtId="0" fontId="9" fillId="0" borderId="9" xfId="60" applyNumberFormat="1" applyFont="1" applyFill="1" applyBorder="1" applyAlignment="1" applyProtection="1">
      <alignment horizontal="center" vertical="center"/>
      <protection/>
    </xf>
    <xf numFmtId="0" fontId="9" fillId="0" borderId="10" xfId="60" applyNumberFormat="1" applyFont="1" applyFill="1" applyBorder="1" applyAlignment="1" applyProtection="1">
      <alignment horizontal="center" vertical="center"/>
      <protection/>
    </xf>
    <xf numFmtId="0" fontId="9" fillId="0" borderId="11" xfId="60" applyNumberFormat="1" applyFont="1" applyFill="1" applyBorder="1" applyAlignment="1" applyProtection="1">
      <alignment horizontal="center" vertical="center"/>
      <protection/>
    </xf>
    <xf numFmtId="0" fontId="9" fillId="0" borderId="9" xfId="60" applyNumberFormat="1" applyFont="1" applyFill="1" applyBorder="1" applyAlignment="1" applyProtection="1">
      <alignment vertical="center"/>
      <protection/>
    </xf>
    <xf numFmtId="0" fontId="9" fillId="0" borderId="10" xfId="60" applyNumberFormat="1" applyFont="1" applyFill="1" applyBorder="1" applyAlignment="1" applyProtection="1">
      <alignment vertical="center"/>
      <protection/>
    </xf>
    <xf numFmtId="0" fontId="9" fillId="0" borderId="11" xfId="6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9" xfId="62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/>
      <protection/>
    </xf>
    <xf numFmtId="49" fontId="8" fillId="0" borderId="10" xfId="58" applyNumberFormat="1" applyFont="1" applyFill="1" applyBorder="1" applyAlignment="1" applyProtection="1">
      <alignment vertical="center"/>
      <protection/>
    </xf>
    <xf numFmtId="0" fontId="8" fillId="0" borderId="13" xfId="58" applyNumberFormat="1" applyFont="1" applyFill="1" applyBorder="1" applyAlignment="1" applyProtection="1">
      <alignment vertical="center"/>
      <protection/>
    </xf>
    <xf numFmtId="0" fontId="8" fillId="0" borderId="14" xfId="58" applyNumberFormat="1" applyFont="1" applyFill="1" applyBorder="1" applyAlignment="1" applyProtection="1">
      <alignment vertical="center"/>
      <protection/>
    </xf>
    <xf numFmtId="0" fontId="8" fillId="0" borderId="0" xfId="58" applyNumberFormat="1" applyFont="1" applyFill="1" applyBorder="1" applyAlignment="1" applyProtection="1">
      <alignment vertical="center"/>
      <protection/>
    </xf>
    <xf numFmtId="0" fontId="9" fillId="0" borderId="23" xfId="60" applyNumberFormat="1" applyFont="1" applyFill="1" applyBorder="1" applyAlignment="1" applyProtection="1">
      <alignment horizontal="center" vertical="center"/>
      <protection/>
    </xf>
    <xf numFmtId="0" fontId="11" fillId="17" borderId="9" xfId="0" applyNumberFormat="1" applyFont="1" applyFill="1" applyBorder="1" applyAlignment="1" applyProtection="1">
      <alignment horizontal="center" vertical="center"/>
      <protection/>
    </xf>
    <xf numFmtId="0" fontId="11" fillId="17" borderId="10" xfId="0" applyNumberFormat="1" applyFont="1" applyFill="1" applyBorder="1" applyAlignment="1" applyProtection="1">
      <alignment horizontal="center" vertical="center"/>
      <protection/>
    </xf>
    <xf numFmtId="0" fontId="11" fillId="17" borderId="1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11" fillId="17" borderId="18" xfId="59" applyNumberFormat="1" applyFont="1" applyFill="1" applyBorder="1" applyAlignment="1" applyProtection="1">
      <alignment horizontal="center" vertical="center"/>
      <protection/>
    </xf>
    <xf numFmtId="0" fontId="11" fillId="17" borderId="20" xfId="59" applyNumberFormat="1" applyFont="1" applyFill="1" applyBorder="1" applyAlignment="1" applyProtection="1">
      <alignment horizontal="center" vertical="center"/>
      <protection/>
    </xf>
    <xf numFmtId="0" fontId="11" fillId="17" borderId="19" xfId="59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18" xfId="58" applyNumberFormat="1" applyFont="1" applyFill="1" applyBorder="1" applyAlignment="1" applyProtection="1">
      <alignment horizontal="center" vertical="center"/>
      <protection/>
    </xf>
    <xf numFmtId="0" fontId="11" fillId="17" borderId="20" xfId="58" applyNumberFormat="1" applyFont="1" applyFill="1" applyBorder="1" applyAlignment="1" applyProtection="1">
      <alignment horizontal="center" vertical="center"/>
      <protection/>
    </xf>
    <xf numFmtId="0" fontId="11" fillId="17" borderId="19" xfId="58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9" fillId="0" borderId="22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16" xfId="60" applyNumberFormat="1" applyFont="1" applyFill="1" applyBorder="1" applyAlignment="1" applyProtection="1">
      <alignment horizontal="center" vertical="center"/>
      <protection/>
    </xf>
    <xf numFmtId="0" fontId="9" fillId="0" borderId="17" xfId="60" applyNumberFormat="1" applyFont="1" applyFill="1" applyBorder="1" applyAlignment="1" applyProtection="1">
      <alignment horizontal="center" vertical="center"/>
      <protection/>
    </xf>
    <xf numFmtId="0" fontId="9" fillId="0" borderId="15" xfId="60" applyNumberFormat="1" applyFont="1" applyFill="1" applyBorder="1" applyAlignment="1" applyProtection="1">
      <alignment horizontal="center" vertical="center"/>
      <protection/>
    </xf>
    <xf numFmtId="0" fontId="11" fillId="17" borderId="21" xfId="62" applyNumberFormat="1" applyFont="1" applyFill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1-3 Parking Space Inventory - July 1, 2001" xfId="57"/>
    <cellStyle name="Normal_Closed (w)" xfId="58"/>
    <cellStyle name="Normal_F10" xfId="59"/>
    <cellStyle name="Normal_Lot Designations 1" xfId="60"/>
    <cellStyle name="Normal_LPEMP" xfId="61"/>
    <cellStyle name="Normal_Sheet1_SCHED" xfId="62"/>
    <cellStyle name="Normal_W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7"/>
  <sheetViews>
    <sheetView showGridLines="0" tabSelected="1" zoomScalePageLayoutView="0" workbookViewId="0" topLeftCell="A1">
      <selection activeCell="A1" sqref="A1:P1"/>
    </sheetView>
  </sheetViews>
  <sheetFormatPr defaultColWidth="9.75390625" defaultRowHeight="12.75"/>
  <cols>
    <col min="1" max="1" width="11.625" style="13" customWidth="1"/>
    <col min="2" max="2" width="10.125" style="13" customWidth="1"/>
    <col min="3" max="3" width="7.00390625" style="13" customWidth="1"/>
    <col min="4" max="5" width="5.00390625" style="13" customWidth="1"/>
    <col min="6" max="8" width="4.875" style="13" customWidth="1"/>
    <col min="9" max="12" width="4.375" style="13" customWidth="1"/>
    <col min="13" max="13" width="5.00390625" style="13" customWidth="1"/>
    <col min="14" max="14" width="6.75390625" style="13" customWidth="1"/>
    <col min="15" max="16" width="8.25390625" style="13" customWidth="1"/>
    <col min="17" max="16384" width="9.75390625" style="13" customWidth="1"/>
  </cols>
  <sheetData>
    <row r="1" spans="1:16" ht="14.25">
      <c r="A1" s="92" t="s">
        <v>493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4.25">
      <c r="A2" s="92" t="s">
        <v>483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11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1.25">
      <c r="A4" s="27"/>
      <c r="B4" s="27" t="s">
        <v>6</v>
      </c>
      <c r="C4" s="27" t="s">
        <v>6</v>
      </c>
      <c r="D4" s="89" t="s">
        <v>458</v>
      </c>
      <c r="E4" s="90"/>
      <c r="F4" s="90"/>
      <c r="G4" s="90"/>
      <c r="H4" s="90"/>
      <c r="I4" s="90"/>
      <c r="J4" s="90"/>
      <c r="K4" s="90"/>
      <c r="L4" s="90"/>
      <c r="M4" s="91"/>
      <c r="N4" s="89" t="s">
        <v>331</v>
      </c>
      <c r="O4" s="90"/>
      <c r="P4" s="91"/>
    </row>
    <row r="5" spans="1:16" ht="11.25">
      <c r="A5" s="28"/>
      <c r="B5" s="28" t="s">
        <v>179</v>
      </c>
      <c r="C5" s="28" t="s">
        <v>180</v>
      </c>
      <c r="D5" s="29" t="s">
        <v>281</v>
      </c>
      <c r="E5" s="30" t="s">
        <v>282</v>
      </c>
      <c r="F5" s="30" t="s">
        <v>283</v>
      </c>
      <c r="G5" s="30" t="s">
        <v>284</v>
      </c>
      <c r="H5" s="30" t="s">
        <v>285</v>
      </c>
      <c r="I5" s="30" t="s">
        <v>286</v>
      </c>
      <c r="J5" s="30" t="s">
        <v>287</v>
      </c>
      <c r="K5" s="30" t="s">
        <v>288</v>
      </c>
      <c r="L5" s="30" t="s">
        <v>289</v>
      </c>
      <c r="M5" s="31" t="s">
        <v>290</v>
      </c>
      <c r="N5" s="32" t="s">
        <v>291</v>
      </c>
      <c r="O5" s="33" t="s">
        <v>292</v>
      </c>
      <c r="P5" s="34" t="s">
        <v>293</v>
      </c>
    </row>
    <row r="6" spans="1:16" ht="11.25">
      <c r="A6" s="35"/>
      <c r="B6" s="35"/>
      <c r="C6" s="35"/>
      <c r="D6" s="36" t="s">
        <v>294</v>
      </c>
      <c r="E6" s="37" t="s">
        <v>294</v>
      </c>
      <c r="F6" s="37" t="s">
        <v>294</v>
      </c>
      <c r="G6" s="37" t="s">
        <v>294</v>
      </c>
      <c r="H6" s="37" t="s">
        <v>295</v>
      </c>
      <c r="I6" s="37" t="s">
        <v>295</v>
      </c>
      <c r="J6" s="37" t="s">
        <v>295</v>
      </c>
      <c r="K6" s="37" t="s">
        <v>295</v>
      </c>
      <c r="L6" s="37" t="s">
        <v>295</v>
      </c>
      <c r="M6" s="38" t="s">
        <v>295</v>
      </c>
      <c r="N6" s="36" t="s">
        <v>180</v>
      </c>
      <c r="O6" s="37" t="s">
        <v>180</v>
      </c>
      <c r="P6" s="38" t="s">
        <v>292</v>
      </c>
    </row>
    <row r="7" spans="1:16" ht="11.25">
      <c r="A7" s="5" t="s">
        <v>238</v>
      </c>
      <c r="B7" s="40" t="s">
        <v>0</v>
      </c>
      <c r="C7" s="40">
        <f>SUM('By Location'!C7,'By Location'!C18)</f>
        <v>1828</v>
      </c>
      <c r="D7" s="41">
        <f>SUM('By Location'!D7,'By Location'!D18)</f>
        <v>1164</v>
      </c>
      <c r="E7" s="42">
        <f>SUM('By Location'!E7,'By Location'!E18)</f>
        <v>709</v>
      </c>
      <c r="F7" s="42">
        <f>SUM('By Location'!F7,'By Location'!F18)</f>
        <v>365</v>
      </c>
      <c r="G7" s="42">
        <f>SUM('By Location'!G7,'By Location'!G18)</f>
        <v>214</v>
      </c>
      <c r="H7" s="42">
        <f>SUM('By Location'!H7,'By Location'!H18)</f>
        <v>198</v>
      </c>
      <c r="I7" s="42">
        <f>SUM('By Location'!I7,'By Location'!I18)</f>
        <v>229</v>
      </c>
      <c r="J7" s="42">
        <f>SUM('By Location'!J7,'By Location'!J18)</f>
        <v>210</v>
      </c>
      <c r="K7" s="42">
        <f>SUM('By Location'!K7,'By Location'!K18)</f>
        <v>280</v>
      </c>
      <c r="L7" s="42">
        <f>SUM('By Location'!L7,'By Location'!L18)</f>
        <v>402</v>
      </c>
      <c r="M7" s="43">
        <f>SUM('By Location'!M7,'By Location'!M18)</f>
        <v>497</v>
      </c>
      <c r="N7" s="44">
        <f>MIN(D7:M7)</f>
        <v>198</v>
      </c>
      <c r="O7" s="45">
        <f>C7-N7</f>
        <v>1630</v>
      </c>
      <c r="P7" s="46">
        <f>O7/C7</f>
        <v>0.8916849015317286</v>
      </c>
    </row>
    <row r="8" spans="1:16" ht="11.25">
      <c r="A8" s="5" t="s">
        <v>239</v>
      </c>
      <c r="B8" s="40" t="s">
        <v>1</v>
      </c>
      <c r="C8" s="40">
        <f>SUM('By Location'!C8,'By Location'!C19)</f>
        <v>5162</v>
      </c>
      <c r="D8" s="41">
        <f>SUM('By Location'!D8,'By Location'!D19)</f>
        <v>2325</v>
      </c>
      <c r="E8" s="42">
        <f>SUM('By Location'!E8,'By Location'!E19)</f>
        <v>1198</v>
      </c>
      <c r="F8" s="42">
        <f>SUM('By Location'!F8,'By Location'!F19)</f>
        <v>649</v>
      </c>
      <c r="G8" s="42">
        <f>SUM('By Location'!G8,'By Location'!G19)</f>
        <v>490</v>
      </c>
      <c r="H8" s="42">
        <f>SUM('By Location'!H8,'By Location'!H19)</f>
        <v>534</v>
      </c>
      <c r="I8" s="42">
        <f>SUM('By Location'!I8,'By Location'!I19)</f>
        <v>590</v>
      </c>
      <c r="J8" s="42">
        <f>SUM('By Location'!J8,'By Location'!J19)</f>
        <v>585</v>
      </c>
      <c r="K8" s="42">
        <f>SUM('By Location'!K8,'By Location'!K19)</f>
        <v>833</v>
      </c>
      <c r="L8" s="42">
        <f>SUM('By Location'!L8,'By Location'!L19)</f>
        <v>1342</v>
      </c>
      <c r="M8" s="43">
        <f>SUM('By Location'!M8,'By Location'!M19)</f>
        <v>2167</v>
      </c>
      <c r="N8" s="44">
        <f aca="true" t="shared" si="0" ref="N8:N17">MIN(D8:M8)</f>
        <v>490</v>
      </c>
      <c r="O8" s="45">
        <f aca="true" t="shared" si="1" ref="O8:O17">C8-N8</f>
        <v>4672</v>
      </c>
      <c r="P8" s="46">
        <f aca="true" t="shared" si="2" ref="P8:P17">O8/C8</f>
        <v>0.9050755521115846</v>
      </c>
    </row>
    <row r="9" spans="1:16" ht="11.25">
      <c r="A9" s="5" t="s">
        <v>240</v>
      </c>
      <c r="B9" s="40" t="s">
        <v>2</v>
      </c>
      <c r="C9" s="40">
        <f>SUM('By Location'!C9,'By Location'!C20)</f>
        <v>6699</v>
      </c>
      <c r="D9" s="41">
        <f>SUM('By Location'!D9,'By Location'!D20)</f>
        <v>3527</v>
      </c>
      <c r="E9" s="42">
        <f>SUM('By Location'!E9,'By Location'!E20)</f>
        <v>2660</v>
      </c>
      <c r="F9" s="42">
        <f>SUM('By Location'!F9,'By Location'!F20)</f>
        <v>1719</v>
      </c>
      <c r="G9" s="42">
        <f>SUM('By Location'!G9,'By Location'!G20)</f>
        <v>1205</v>
      </c>
      <c r="H9" s="42">
        <f>SUM('By Location'!H9,'By Location'!H20)</f>
        <v>1070</v>
      </c>
      <c r="I9" s="42">
        <f>SUM('By Location'!I9,'By Location'!I20)</f>
        <v>1075</v>
      </c>
      <c r="J9" s="42">
        <f>SUM('By Location'!J9,'By Location'!J20)</f>
        <v>1022</v>
      </c>
      <c r="K9" s="42">
        <f>SUM('By Location'!K9,'By Location'!K20)</f>
        <v>1342</v>
      </c>
      <c r="L9" s="42">
        <f>SUM('By Location'!L9,'By Location'!L20)</f>
        <v>1870</v>
      </c>
      <c r="M9" s="43">
        <f>SUM('By Location'!M9,'By Location'!M20)</f>
        <v>2306</v>
      </c>
      <c r="N9" s="44">
        <f t="shared" si="0"/>
        <v>1022</v>
      </c>
      <c r="O9" s="45">
        <f t="shared" si="1"/>
        <v>5677</v>
      </c>
      <c r="P9" s="46">
        <f t="shared" si="2"/>
        <v>0.8474399164054337</v>
      </c>
    </row>
    <row r="10" spans="1:16" ht="11.25">
      <c r="A10" s="5" t="s">
        <v>241</v>
      </c>
      <c r="B10" s="40" t="s">
        <v>494</v>
      </c>
      <c r="C10" s="40">
        <f>SUM('By Location'!C10,'By Location'!C21)</f>
        <v>672</v>
      </c>
      <c r="D10" s="41">
        <f>SUM('By Location'!D10,'By Location'!D21)</f>
        <v>402</v>
      </c>
      <c r="E10" s="42">
        <f>SUM('By Location'!E10,'By Location'!E21)</f>
        <v>257</v>
      </c>
      <c r="F10" s="42">
        <f>SUM('By Location'!F10,'By Location'!F21)</f>
        <v>169</v>
      </c>
      <c r="G10" s="42">
        <f>SUM('By Location'!G10,'By Location'!G21)</f>
        <v>135</v>
      </c>
      <c r="H10" s="42">
        <f>SUM('By Location'!H10,'By Location'!H21)</f>
        <v>146</v>
      </c>
      <c r="I10" s="42">
        <f>SUM('By Location'!I10,'By Location'!I21)</f>
        <v>166</v>
      </c>
      <c r="J10" s="42">
        <f>SUM('By Location'!J10,'By Location'!J21)</f>
        <v>165</v>
      </c>
      <c r="K10" s="42">
        <f>SUM('By Location'!K10,'By Location'!K21)</f>
        <v>184</v>
      </c>
      <c r="L10" s="42">
        <f>SUM('By Location'!L10,'By Location'!L21)</f>
        <v>187</v>
      </c>
      <c r="M10" s="43">
        <f>SUM('By Location'!M10,'By Location'!M21)</f>
        <v>174</v>
      </c>
      <c r="N10" s="44">
        <f t="shared" si="0"/>
        <v>135</v>
      </c>
      <c r="O10" s="45">
        <f t="shared" si="1"/>
        <v>537</v>
      </c>
      <c r="P10" s="46">
        <f t="shared" si="2"/>
        <v>0.7991071428571429</v>
      </c>
    </row>
    <row r="11" spans="1:16" ht="11.25">
      <c r="A11" s="5"/>
      <c r="B11" s="40" t="s">
        <v>3</v>
      </c>
      <c r="C11" s="40">
        <f>SUM('By Location'!C11,'By Location'!C22)</f>
        <v>292</v>
      </c>
      <c r="D11" s="41">
        <f>SUM('By Location'!D11,'By Location'!D22)</f>
        <v>214</v>
      </c>
      <c r="E11" s="42">
        <f>SUM('By Location'!E11,'By Location'!E22)</f>
        <v>170</v>
      </c>
      <c r="F11" s="42">
        <f>SUM('By Location'!F11,'By Location'!F22)</f>
        <v>143</v>
      </c>
      <c r="G11" s="42">
        <f>SUM('By Location'!G11,'By Location'!G22)</f>
        <v>123</v>
      </c>
      <c r="H11" s="42">
        <f>SUM('By Location'!H11,'By Location'!H22)</f>
        <v>125</v>
      </c>
      <c r="I11" s="42">
        <f>SUM('By Location'!I11,'By Location'!I22)</f>
        <v>125</v>
      </c>
      <c r="J11" s="42">
        <f>SUM('By Location'!J11,'By Location'!J22)</f>
        <v>110</v>
      </c>
      <c r="K11" s="42">
        <f>SUM('By Location'!K11,'By Location'!K22)</f>
        <v>116</v>
      </c>
      <c r="L11" s="42">
        <f>SUM('By Location'!L11,'By Location'!L22)</f>
        <v>133</v>
      </c>
      <c r="M11" s="43">
        <f>SUM('By Location'!M11,'By Location'!M22)</f>
        <v>153</v>
      </c>
      <c r="N11" s="44">
        <f t="shared" si="0"/>
        <v>110</v>
      </c>
      <c r="O11" s="45">
        <f t="shared" si="1"/>
        <v>182</v>
      </c>
      <c r="P11" s="46">
        <f t="shared" si="2"/>
        <v>0.6232876712328768</v>
      </c>
    </row>
    <row r="12" spans="1:16" ht="11.25">
      <c r="A12" s="5"/>
      <c r="B12" s="40" t="s">
        <v>105</v>
      </c>
      <c r="C12" s="40">
        <f>SUM('By Location'!C12,'By Location'!C23)</f>
        <v>1612</v>
      </c>
      <c r="D12" s="41">
        <f>SUM('By Location'!D12,'By Location'!D23)</f>
        <v>1117</v>
      </c>
      <c r="E12" s="42">
        <f>SUM('By Location'!E12,'By Location'!E23)</f>
        <v>778</v>
      </c>
      <c r="F12" s="42">
        <f>SUM('By Location'!F12,'By Location'!F23)</f>
        <v>544</v>
      </c>
      <c r="G12" s="42">
        <f>SUM('By Location'!G12,'By Location'!G23)</f>
        <v>481</v>
      </c>
      <c r="H12" s="42">
        <f>SUM('By Location'!H12,'By Location'!H23)</f>
        <v>512</v>
      </c>
      <c r="I12" s="42">
        <f>SUM('By Location'!I12,'By Location'!I23)</f>
        <v>559</v>
      </c>
      <c r="J12" s="42">
        <f>SUM('By Location'!J12,'By Location'!J23)</f>
        <v>474</v>
      </c>
      <c r="K12" s="42">
        <f>SUM('By Location'!K12,'By Location'!K23)</f>
        <v>541</v>
      </c>
      <c r="L12" s="42">
        <f>SUM('By Location'!L12,'By Location'!L23)</f>
        <v>675</v>
      </c>
      <c r="M12" s="43">
        <f>SUM('By Location'!M12,'By Location'!M23)</f>
        <v>878</v>
      </c>
      <c r="N12" s="44">
        <f t="shared" si="0"/>
        <v>474</v>
      </c>
      <c r="O12" s="45">
        <f t="shared" si="1"/>
        <v>1138</v>
      </c>
      <c r="P12" s="46">
        <f t="shared" si="2"/>
        <v>0.705955334987593</v>
      </c>
    </row>
    <row r="13" spans="1:16" ht="11.25">
      <c r="A13" s="5"/>
      <c r="B13" s="40" t="s">
        <v>109</v>
      </c>
      <c r="C13" s="40">
        <f>SUM('By Location'!C13,'By Location'!C24)</f>
        <v>371</v>
      </c>
      <c r="D13" s="41">
        <f>SUM('By Location'!D13,'By Location'!D24)</f>
        <v>227</v>
      </c>
      <c r="E13" s="42">
        <f>SUM('By Location'!E13,'By Location'!E24)</f>
        <v>180</v>
      </c>
      <c r="F13" s="42">
        <f>SUM('By Location'!F13,'By Location'!F24)</f>
        <v>141</v>
      </c>
      <c r="G13" s="42">
        <f>SUM('By Location'!G13,'By Location'!G24)</f>
        <v>128</v>
      </c>
      <c r="H13" s="42">
        <f>SUM('By Location'!H13,'By Location'!H24)</f>
        <v>138</v>
      </c>
      <c r="I13" s="42">
        <f>SUM('By Location'!I13,'By Location'!I24)</f>
        <v>136</v>
      </c>
      <c r="J13" s="42">
        <f>SUM('By Location'!J13,'By Location'!J24)</f>
        <v>138</v>
      </c>
      <c r="K13" s="42">
        <f>SUM('By Location'!K13,'By Location'!K24)</f>
        <v>157</v>
      </c>
      <c r="L13" s="42">
        <f>SUM('By Location'!L13,'By Location'!L24)</f>
        <v>193</v>
      </c>
      <c r="M13" s="43">
        <f>SUM('By Location'!M13,'By Location'!M24)</f>
        <v>237</v>
      </c>
      <c r="N13" s="44">
        <f t="shared" si="0"/>
        <v>128</v>
      </c>
      <c r="O13" s="45">
        <f t="shared" si="1"/>
        <v>243</v>
      </c>
      <c r="P13" s="46">
        <f t="shared" si="2"/>
        <v>0.6549865229110512</v>
      </c>
    </row>
    <row r="14" spans="1:16" ht="11.25">
      <c r="A14" s="5"/>
      <c r="B14" s="40" t="s">
        <v>296</v>
      </c>
      <c r="C14" s="40">
        <f>SUM('By Location'!C14,'By Location'!C25)</f>
        <v>351</v>
      </c>
      <c r="D14" s="41">
        <f>SUM('By Location'!D14,'By Location'!D25)</f>
        <v>113</v>
      </c>
      <c r="E14" s="42">
        <f>SUM('By Location'!E14,'By Location'!E25)</f>
        <v>132</v>
      </c>
      <c r="F14" s="42">
        <f>SUM('By Location'!F14,'By Location'!F25)</f>
        <v>124</v>
      </c>
      <c r="G14" s="42">
        <f>SUM('By Location'!G14,'By Location'!G25)</f>
        <v>126</v>
      </c>
      <c r="H14" s="42">
        <f>SUM('By Location'!H14,'By Location'!H25)</f>
        <v>118</v>
      </c>
      <c r="I14" s="42">
        <f>SUM('By Location'!I14,'By Location'!I25)</f>
        <v>119</v>
      </c>
      <c r="J14" s="42">
        <f>SUM('By Location'!J14,'By Location'!J25)</f>
        <v>116</v>
      </c>
      <c r="K14" s="42">
        <f>SUM('By Location'!K14,'By Location'!K25)</f>
        <v>104</v>
      </c>
      <c r="L14" s="42">
        <f>SUM('By Location'!L14,'By Location'!L25)</f>
        <v>93</v>
      </c>
      <c r="M14" s="43">
        <f>SUM('By Location'!M14,'By Location'!M25)</f>
        <v>105</v>
      </c>
      <c r="N14" s="44">
        <f t="shared" si="0"/>
        <v>93</v>
      </c>
      <c r="O14" s="45">
        <f t="shared" si="1"/>
        <v>258</v>
      </c>
      <c r="P14" s="46">
        <f t="shared" si="2"/>
        <v>0.7350427350427351</v>
      </c>
    </row>
    <row r="15" spans="1:16" ht="11.25">
      <c r="A15" s="5"/>
      <c r="B15" s="40" t="s">
        <v>297</v>
      </c>
      <c r="C15" s="40">
        <f>SUM('By Location'!C15,'By Location'!C26)</f>
        <v>172</v>
      </c>
      <c r="D15" s="41">
        <f>SUM('By Location'!D15,'By Location'!D26)</f>
        <v>85</v>
      </c>
      <c r="E15" s="42">
        <f>SUM('By Location'!E15,'By Location'!E26)</f>
        <v>72</v>
      </c>
      <c r="F15" s="42">
        <f>SUM('By Location'!F15,'By Location'!F26)</f>
        <v>55</v>
      </c>
      <c r="G15" s="42">
        <f>SUM('By Location'!G15,'By Location'!G26)</f>
        <v>55</v>
      </c>
      <c r="H15" s="42">
        <f>SUM('By Location'!H15,'By Location'!H26)</f>
        <v>60</v>
      </c>
      <c r="I15" s="42">
        <f>SUM('By Location'!I15,'By Location'!I26)</f>
        <v>61</v>
      </c>
      <c r="J15" s="42">
        <f>SUM('By Location'!J15,'By Location'!J26)</f>
        <v>57</v>
      </c>
      <c r="K15" s="42">
        <f>SUM('By Location'!K15,'By Location'!K26)</f>
        <v>71</v>
      </c>
      <c r="L15" s="42">
        <f>SUM('By Location'!L15,'By Location'!L26)</f>
        <v>83</v>
      </c>
      <c r="M15" s="43">
        <f>SUM('By Location'!M15,'By Location'!M26)</f>
        <v>95</v>
      </c>
      <c r="N15" s="44">
        <f t="shared" si="0"/>
        <v>55</v>
      </c>
      <c r="O15" s="45">
        <f t="shared" si="1"/>
        <v>117</v>
      </c>
      <c r="P15" s="46">
        <f t="shared" si="2"/>
        <v>0.6802325581395349</v>
      </c>
    </row>
    <row r="16" spans="1:16" ht="11.25">
      <c r="A16" s="5"/>
      <c r="B16" s="40" t="s">
        <v>4</v>
      </c>
      <c r="C16" s="40">
        <f>SUM('By Location'!C16,'By Location'!C27)</f>
        <v>140</v>
      </c>
      <c r="D16" s="41">
        <f>SUM('By Location'!D16,'By Location'!D27)</f>
        <v>98</v>
      </c>
      <c r="E16" s="42">
        <f>SUM('By Location'!E16,'By Location'!E27)</f>
        <v>78</v>
      </c>
      <c r="F16" s="42">
        <f>SUM('By Location'!F16,'By Location'!F27)</f>
        <v>59</v>
      </c>
      <c r="G16" s="42">
        <f>SUM('By Location'!G16,'By Location'!G27)</f>
        <v>54</v>
      </c>
      <c r="H16" s="42">
        <f>SUM('By Location'!H16,'By Location'!H27)</f>
        <v>62</v>
      </c>
      <c r="I16" s="42">
        <f>SUM('By Location'!I16,'By Location'!I27)</f>
        <v>58</v>
      </c>
      <c r="J16" s="42">
        <f>SUM('By Location'!J16,'By Location'!J27)</f>
        <v>52</v>
      </c>
      <c r="K16" s="42">
        <f>SUM('By Location'!K16,'By Location'!K27)</f>
        <v>63</v>
      </c>
      <c r="L16" s="42">
        <f>SUM('By Location'!L16,'By Location'!L27)</f>
        <v>61</v>
      </c>
      <c r="M16" s="43">
        <f>SUM('By Location'!M16,'By Location'!M27)</f>
        <v>62</v>
      </c>
      <c r="N16" s="44">
        <f t="shared" si="0"/>
        <v>52</v>
      </c>
      <c r="O16" s="45">
        <f t="shared" si="1"/>
        <v>88</v>
      </c>
      <c r="P16" s="46">
        <f t="shared" si="2"/>
        <v>0.6285714285714286</v>
      </c>
    </row>
    <row r="17" spans="1:16" ht="11.25">
      <c r="A17" s="47"/>
      <c r="B17" s="48" t="s">
        <v>5</v>
      </c>
      <c r="C17" s="48">
        <f aca="true" t="shared" si="3" ref="C17:M17">SUM(C7:C16)</f>
        <v>17299</v>
      </c>
      <c r="D17" s="49">
        <f t="shared" si="3"/>
        <v>9272</v>
      </c>
      <c r="E17" s="50">
        <f t="shared" si="3"/>
        <v>6234</v>
      </c>
      <c r="F17" s="50">
        <f t="shared" si="3"/>
        <v>3968</v>
      </c>
      <c r="G17" s="50">
        <f t="shared" si="3"/>
        <v>3011</v>
      </c>
      <c r="H17" s="50">
        <f t="shared" si="3"/>
        <v>2963</v>
      </c>
      <c r="I17" s="50">
        <f t="shared" si="3"/>
        <v>3118</v>
      </c>
      <c r="J17" s="50">
        <f t="shared" si="3"/>
        <v>2929</v>
      </c>
      <c r="K17" s="50">
        <f t="shared" si="3"/>
        <v>3691</v>
      </c>
      <c r="L17" s="50">
        <f t="shared" si="3"/>
        <v>5039</v>
      </c>
      <c r="M17" s="51">
        <f t="shared" si="3"/>
        <v>6674</v>
      </c>
      <c r="N17" s="52">
        <f t="shared" si="0"/>
        <v>2929</v>
      </c>
      <c r="O17" s="53">
        <f t="shared" si="1"/>
        <v>14370</v>
      </c>
      <c r="P17" s="54">
        <f t="shared" si="2"/>
        <v>0.8306838545580669</v>
      </c>
    </row>
  </sheetData>
  <sheetProtection/>
  <mergeCells count="5">
    <mergeCell ref="D4:M4"/>
    <mergeCell ref="N4:P4"/>
    <mergeCell ref="A1:P1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K26"/>
  <sheetViews>
    <sheetView showGridLines="0" zoomScalePageLayoutView="0" workbookViewId="0" topLeftCell="A1">
      <selection activeCell="A1" sqref="A1:K1"/>
    </sheetView>
  </sheetViews>
  <sheetFormatPr defaultColWidth="9.75390625" defaultRowHeight="12.75"/>
  <cols>
    <col min="1" max="11" width="10.00390625" style="13" customWidth="1"/>
    <col min="12" max="16384" width="9.75390625" style="13" customWidth="1"/>
  </cols>
  <sheetData>
    <row r="1" spans="1:11" ht="14.25">
      <c r="A1" s="92" t="s">
        <v>493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4.25">
      <c r="A2" s="92" t="s">
        <v>492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4" ht="11.25">
      <c r="A3" s="76"/>
      <c r="B3" s="76"/>
      <c r="C3" s="76"/>
      <c r="D3" s="76"/>
    </row>
    <row r="4" spans="1:11" ht="11.25">
      <c r="A4" s="1" t="s">
        <v>457</v>
      </c>
      <c r="B4" s="111" t="s">
        <v>420</v>
      </c>
      <c r="C4" s="111"/>
      <c r="D4" s="111" t="s">
        <v>421</v>
      </c>
      <c r="E4" s="111"/>
      <c r="F4" s="111" t="s">
        <v>422</v>
      </c>
      <c r="G4" s="111"/>
      <c r="H4" s="111" t="s">
        <v>423</v>
      </c>
      <c r="I4" s="111"/>
      <c r="J4" s="111" t="s">
        <v>424</v>
      </c>
      <c r="K4" s="111"/>
    </row>
    <row r="5" spans="1:11" ht="11.25">
      <c r="A5" s="2"/>
      <c r="B5" s="1" t="s">
        <v>425</v>
      </c>
      <c r="C5" s="1" t="s">
        <v>426</v>
      </c>
      <c r="D5" s="1" t="s">
        <v>427</v>
      </c>
      <c r="E5" s="1" t="s">
        <v>428</v>
      </c>
      <c r="F5" s="1" t="s">
        <v>429</v>
      </c>
      <c r="G5" s="1" t="s">
        <v>430</v>
      </c>
      <c r="H5" s="1" t="s">
        <v>431</v>
      </c>
      <c r="I5" s="1" t="s">
        <v>432</v>
      </c>
      <c r="J5" s="1" t="s">
        <v>433</v>
      </c>
      <c r="K5" s="1" t="s">
        <v>434</v>
      </c>
    </row>
    <row r="6" spans="1:11" ht="11.25">
      <c r="A6" s="2"/>
      <c r="B6" s="2" t="s">
        <v>460</v>
      </c>
      <c r="C6" s="2" t="s">
        <v>460</v>
      </c>
      <c r="D6" s="2" t="s">
        <v>460</v>
      </c>
      <c r="E6" s="2" t="s">
        <v>460</v>
      </c>
      <c r="F6" s="2" t="s">
        <v>460</v>
      </c>
      <c r="G6" s="2" t="s">
        <v>460</v>
      </c>
      <c r="H6" s="2" t="s">
        <v>460</v>
      </c>
      <c r="I6" s="2" t="s">
        <v>460</v>
      </c>
      <c r="J6" s="2" t="s">
        <v>460</v>
      </c>
      <c r="K6" s="2" t="s">
        <v>460</v>
      </c>
    </row>
    <row r="7" spans="1:11" ht="11.25">
      <c r="A7" s="2"/>
      <c r="B7" s="2" t="s">
        <v>476</v>
      </c>
      <c r="C7" s="2" t="s">
        <v>477</v>
      </c>
      <c r="D7" s="2" t="s">
        <v>477</v>
      </c>
      <c r="E7" s="2" t="s">
        <v>477</v>
      </c>
      <c r="F7" s="2" t="s">
        <v>477</v>
      </c>
      <c r="G7" s="2" t="s">
        <v>478</v>
      </c>
      <c r="H7" s="2" t="s">
        <v>478</v>
      </c>
      <c r="I7" s="2" t="s">
        <v>478</v>
      </c>
      <c r="J7" s="2" t="s">
        <v>478</v>
      </c>
      <c r="K7" s="2" t="s">
        <v>479</v>
      </c>
    </row>
    <row r="8" spans="1:11" ht="11.25">
      <c r="A8" s="3"/>
      <c r="B8" s="4" t="s">
        <v>467</v>
      </c>
      <c r="C8" s="4" t="s">
        <v>468</v>
      </c>
      <c r="D8" s="4" t="s">
        <v>469</v>
      </c>
      <c r="E8" s="4" t="s">
        <v>470</v>
      </c>
      <c r="F8" s="4" t="s">
        <v>471</v>
      </c>
      <c r="G8" s="4" t="s">
        <v>472</v>
      </c>
      <c r="H8" s="4" t="s">
        <v>473</v>
      </c>
      <c r="I8" s="4" t="s">
        <v>474</v>
      </c>
      <c r="J8" s="4" t="s">
        <v>475</v>
      </c>
      <c r="K8" s="4" t="s">
        <v>466</v>
      </c>
    </row>
    <row r="9" spans="1:11" ht="11.25">
      <c r="A9" s="5" t="s">
        <v>435</v>
      </c>
      <c r="B9" s="77" t="s">
        <v>453</v>
      </c>
      <c r="C9" s="77"/>
      <c r="D9" s="77"/>
      <c r="E9" s="77" t="s">
        <v>456</v>
      </c>
      <c r="F9" s="77"/>
      <c r="G9" s="77"/>
      <c r="H9" s="77"/>
      <c r="I9" s="77" t="s">
        <v>454</v>
      </c>
      <c r="J9" s="77"/>
      <c r="K9" s="77" t="s">
        <v>455</v>
      </c>
    </row>
    <row r="10" spans="1:11" ht="11.25">
      <c r="A10" s="6" t="s">
        <v>436</v>
      </c>
      <c r="B10" s="9" t="s">
        <v>454</v>
      </c>
      <c r="C10" s="9"/>
      <c r="D10" s="9" t="s">
        <v>453</v>
      </c>
      <c r="E10" s="9"/>
      <c r="F10" s="9"/>
      <c r="G10" s="9"/>
      <c r="H10" s="9"/>
      <c r="I10" s="9" t="s">
        <v>455</v>
      </c>
      <c r="J10" s="9"/>
      <c r="K10" s="9" t="s">
        <v>456</v>
      </c>
    </row>
    <row r="11" spans="1:11" ht="11.25">
      <c r="A11" s="5" t="s">
        <v>437</v>
      </c>
      <c r="B11" s="7" t="s">
        <v>454</v>
      </c>
      <c r="C11" s="7"/>
      <c r="D11" s="7" t="s">
        <v>453</v>
      </c>
      <c r="E11" s="7"/>
      <c r="F11" s="7"/>
      <c r="G11" s="7"/>
      <c r="H11" s="7"/>
      <c r="I11" s="7" t="s">
        <v>455</v>
      </c>
      <c r="J11" s="7"/>
      <c r="K11" s="7" t="s">
        <v>456</v>
      </c>
    </row>
    <row r="12" spans="1:11" ht="11.25">
      <c r="A12" s="6" t="s">
        <v>438</v>
      </c>
      <c r="B12" s="8" t="s">
        <v>455</v>
      </c>
      <c r="C12" s="8"/>
      <c r="D12" s="8" t="s">
        <v>454</v>
      </c>
      <c r="E12" s="8"/>
      <c r="F12" s="8"/>
      <c r="G12" s="8"/>
      <c r="H12" s="8"/>
      <c r="I12" s="8" t="s">
        <v>456</v>
      </c>
      <c r="J12" s="8"/>
      <c r="K12" s="8" t="s">
        <v>453</v>
      </c>
    </row>
    <row r="13" spans="1:11" ht="11.25">
      <c r="A13" s="5" t="s">
        <v>439</v>
      </c>
      <c r="B13" s="7" t="s">
        <v>455</v>
      </c>
      <c r="C13" s="7"/>
      <c r="D13" s="7" t="s">
        <v>454</v>
      </c>
      <c r="E13" s="7"/>
      <c r="F13" s="7"/>
      <c r="G13" s="7"/>
      <c r="H13" s="7"/>
      <c r="I13" s="7" t="s">
        <v>456</v>
      </c>
      <c r="J13" s="7"/>
      <c r="K13" s="7" t="s">
        <v>453</v>
      </c>
    </row>
    <row r="14" spans="1:11" ht="11.25">
      <c r="A14" s="6" t="s">
        <v>440</v>
      </c>
      <c r="B14" s="8" t="s">
        <v>455</v>
      </c>
      <c r="C14" s="8"/>
      <c r="D14" s="8" t="s">
        <v>454</v>
      </c>
      <c r="E14" s="8"/>
      <c r="F14" s="8"/>
      <c r="G14" s="8"/>
      <c r="H14" s="8"/>
      <c r="I14" s="8" t="s">
        <v>456</v>
      </c>
      <c r="J14" s="8"/>
      <c r="K14" s="8" t="s">
        <v>453</v>
      </c>
    </row>
    <row r="15" spans="1:11" ht="11.25">
      <c r="A15" s="5" t="s">
        <v>441</v>
      </c>
      <c r="B15" s="7" t="s">
        <v>456</v>
      </c>
      <c r="C15" s="7"/>
      <c r="D15" s="7"/>
      <c r="E15" s="7" t="s">
        <v>453</v>
      </c>
      <c r="F15" s="7"/>
      <c r="G15" s="7"/>
      <c r="H15" s="7" t="s">
        <v>455</v>
      </c>
      <c r="I15" s="7"/>
      <c r="J15" s="7"/>
      <c r="K15" s="7" t="s">
        <v>454</v>
      </c>
    </row>
    <row r="16" spans="1:11" ht="11.25">
      <c r="A16" s="6" t="s">
        <v>442</v>
      </c>
      <c r="B16" s="8" t="s">
        <v>456</v>
      </c>
      <c r="C16" s="8"/>
      <c r="D16" s="8"/>
      <c r="E16" s="8" t="s">
        <v>453</v>
      </c>
      <c r="F16" s="8"/>
      <c r="G16" s="8"/>
      <c r="H16" s="8" t="s">
        <v>455</v>
      </c>
      <c r="I16" s="8"/>
      <c r="J16" s="8"/>
      <c r="K16" s="8" t="s">
        <v>454</v>
      </c>
    </row>
    <row r="17" spans="1:11" ht="11.25">
      <c r="A17" s="5" t="s">
        <v>443</v>
      </c>
      <c r="B17" s="10"/>
      <c r="C17" s="10" t="s">
        <v>453</v>
      </c>
      <c r="D17" s="10"/>
      <c r="E17" s="10" t="s">
        <v>456</v>
      </c>
      <c r="F17" s="10"/>
      <c r="G17" s="10"/>
      <c r="H17" s="10"/>
      <c r="I17" s="10" t="s">
        <v>454</v>
      </c>
      <c r="J17" s="10"/>
      <c r="K17" s="10" t="s">
        <v>454</v>
      </c>
    </row>
    <row r="18" spans="1:11" ht="11.25">
      <c r="A18" s="6" t="s">
        <v>444</v>
      </c>
      <c r="B18" s="9"/>
      <c r="C18" s="9" t="s">
        <v>453</v>
      </c>
      <c r="D18" s="9"/>
      <c r="E18" s="9" t="s">
        <v>456</v>
      </c>
      <c r="F18" s="9"/>
      <c r="G18" s="9"/>
      <c r="H18" s="9"/>
      <c r="I18" s="9" t="s">
        <v>454</v>
      </c>
      <c r="J18" s="9"/>
      <c r="K18" s="9" t="s">
        <v>454</v>
      </c>
    </row>
    <row r="19" spans="1:11" ht="11.25">
      <c r="A19" s="5" t="s">
        <v>445</v>
      </c>
      <c r="B19" s="10" t="s">
        <v>456</v>
      </c>
      <c r="C19" s="10"/>
      <c r="D19" s="10"/>
      <c r="E19" s="10" t="s">
        <v>453</v>
      </c>
      <c r="F19" s="10"/>
      <c r="G19" s="10"/>
      <c r="H19" s="10" t="s">
        <v>455</v>
      </c>
      <c r="I19" s="10"/>
      <c r="J19" s="10"/>
      <c r="K19" s="10" t="s">
        <v>454</v>
      </c>
    </row>
    <row r="20" spans="1:11" ht="11.25">
      <c r="A20" s="6" t="s">
        <v>446</v>
      </c>
      <c r="B20" s="8" t="s">
        <v>453</v>
      </c>
      <c r="C20" s="8"/>
      <c r="D20" s="8"/>
      <c r="E20" s="8" t="s">
        <v>456</v>
      </c>
      <c r="F20" s="8"/>
      <c r="G20" s="8"/>
      <c r="H20" s="8"/>
      <c r="I20" s="8" t="s">
        <v>454</v>
      </c>
      <c r="J20" s="8"/>
      <c r="K20" s="8" t="s">
        <v>455</v>
      </c>
    </row>
    <row r="21" spans="1:11" ht="11.25">
      <c r="A21" s="5" t="s">
        <v>447</v>
      </c>
      <c r="B21" s="10"/>
      <c r="C21" s="10" t="s">
        <v>454</v>
      </c>
      <c r="D21" s="10"/>
      <c r="E21" s="10" t="s">
        <v>453</v>
      </c>
      <c r="F21" s="10"/>
      <c r="G21" s="10"/>
      <c r="H21" s="10"/>
      <c r="I21" s="10" t="s">
        <v>456</v>
      </c>
      <c r="J21" s="10"/>
      <c r="K21" s="10" t="s">
        <v>455</v>
      </c>
    </row>
    <row r="22" spans="1:11" ht="11.25">
      <c r="A22" s="6" t="s">
        <v>448</v>
      </c>
      <c r="B22" s="9"/>
      <c r="C22" s="9" t="s">
        <v>454</v>
      </c>
      <c r="D22" s="9"/>
      <c r="E22" s="9" t="s">
        <v>453</v>
      </c>
      <c r="F22" s="9"/>
      <c r="G22" s="9"/>
      <c r="H22" s="9"/>
      <c r="I22" s="9" t="s">
        <v>456</v>
      </c>
      <c r="J22" s="9"/>
      <c r="K22" s="9" t="s">
        <v>455</v>
      </c>
    </row>
    <row r="23" spans="1:11" ht="11.25">
      <c r="A23" s="5" t="s">
        <v>449</v>
      </c>
      <c r="B23" s="7"/>
      <c r="C23" s="7" t="s">
        <v>455</v>
      </c>
      <c r="D23" s="7"/>
      <c r="E23" s="7" t="s">
        <v>454</v>
      </c>
      <c r="F23" s="7"/>
      <c r="G23" s="7"/>
      <c r="H23" s="7" t="s">
        <v>456</v>
      </c>
      <c r="I23" s="7"/>
      <c r="J23" s="7"/>
      <c r="K23" s="7" t="s">
        <v>453</v>
      </c>
    </row>
    <row r="24" spans="1:11" ht="11.25">
      <c r="A24" s="6" t="s">
        <v>450</v>
      </c>
      <c r="B24" s="8"/>
      <c r="C24" s="8" t="s">
        <v>455</v>
      </c>
      <c r="D24" s="8"/>
      <c r="E24" s="8" t="s">
        <v>454</v>
      </c>
      <c r="F24" s="8"/>
      <c r="G24" s="8"/>
      <c r="H24" s="8" t="s">
        <v>456</v>
      </c>
      <c r="I24" s="8"/>
      <c r="J24" s="8"/>
      <c r="K24" s="8" t="s">
        <v>453</v>
      </c>
    </row>
    <row r="25" spans="1:11" ht="11.25">
      <c r="A25" s="5" t="s">
        <v>451</v>
      </c>
      <c r="B25" s="7"/>
      <c r="C25" s="7" t="s">
        <v>455</v>
      </c>
      <c r="D25" s="7"/>
      <c r="E25" s="7" t="s">
        <v>454</v>
      </c>
      <c r="F25" s="7"/>
      <c r="G25" s="7"/>
      <c r="H25" s="7" t="s">
        <v>456</v>
      </c>
      <c r="I25" s="7"/>
      <c r="J25" s="7"/>
      <c r="K25" s="7" t="s">
        <v>453</v>
      </c>
    </row>
    <row r="26" spans="1:11" ht="11.25">
      <c r="A26" s="11" t="s">
        <v>452</v>
      </c>
      <c r="B26" s="12"/>
      <c r="C26" s="12" t="s">
        <v>455</v>
      </c>
      <c r="D26" s="12"/>
      <c r="E26" s="12" t="s">
        <v>454</v>
      </c>
      <c r="F26" s="12"/>
      <c r="G26" s="12"/>
      <c r="H26" s="12" t="s">
        <v>456</v>
      </c>
      <c r="I26" s="12"/>
      <c r="J26" s="12"/>
      <c r="K26" s="12" t="s">
        <v>453</v>
      </c>
    </row>
  </sheetData>
  <sheetProtection/>
  <mergeCells count="7">
    <mergeCell ref="A1:K1"/>
    <mergeCell ref="B4:C4"/>
    <mergeCell ref="D4:E4"/>
    <mergeCell ref="F4:G4"/>
    <mergeCell ref="H4:I4"/>
    <mergeCell ref="J4:K4"/>
    <mergeCell ref="A2:K2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28"/>
  <sheetViews>
    <sheetView showGridLines="0" zoomScalePageLayoutView="0" workbookViewId="0" topLeftCell="A1">
      <selection activeCell="A1" sqref="A1:P1"/>
    </sheetView>
  </sheetViews>
  <sheetFormatPr defaultColWidth="9.75390625" defaultRowHeight="12.75"/>
  <cols>
    <col min="1" max="1" width="11.625" style="78" customWidth="1"/>
    <col min="2" max="2" width="10.125" style="78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92" t="s">
        <v>493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4.25">
      <c r="A2" s="92" t="s">
        <v>484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11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1.25">
      <c r="A4" s="27" t="s">
        <v>106</v>
      </c>
      <c r="B4" s="27" t="s">
        <v>6</v>
      </c>
      <c r="C4" s="27" t="s">
        <v>6</v>
      </c>
      <c r="D4" s="89" t="s">
        <v>458</v>
      </c>
      <c r="E4" s="90"/>
      <c r="F4" s="90"/>
      <c r="G4" s="90"/>
      <c r="H4" s="90"/>
      <c r="I4" s="90"/>
      <c r="J4" s="90"/>
      <c r="K4" s="90"/>
      <c r="L4" s="90"/>
      <c r="M4" s="91"/>
      <c r="N4" s="89" t="s">
        <v>331</v>
      </c>
      <c r="O4" s="90"/>
      <c r="P4" s="91"/>
    </row>
    <row r="5" spans="1:16" ht="11.25">
      <c r="A5" s="28"/>
      <c r="B5" s="28" t="s">
        <v>179</v>
      </c>
      <c r="C5" s="28" t="s">
        <v>180</v>
      </c>
      <c r="D5" s="29" t="s">
        <v>281</v>
      </c>
      <c r="E5" s="30" t="s">
        <v>282</v>
      </c>
      <c r="F5" s="30" t="s">
        <v>283</v>
      </c>
      <c r="G5" s="30" t="s">
        <v>284</v>
      </c>
      <c r="H5" s="30" t="s">
        <v>285</v>
      </c>
      <c r="I5" s="30" t="s">
        <v>286</v>
      </c>
      <c r="J5" s="30" t="s">
        <v>287</v>
      </c>
      <c r="K5" s="30" t="s">
        <v>288</v>
      </c>
      <c r="L5" s="30" t="s">
        <v>289</v>
      </c>
      <c r="M5" s="31" t="s">
        <v>290</v>
      </c>
      <c r="N5" s="32" t="s">
        <v>291</v>
      </c>
      <c r="O5" s="33" t="s">
        <v>292</v>
      </c>
      <c r="P5" s="34" t="s">
        <v>293</v>
      </c>
    </row>
    <row r="6" spans="1:16" ht="11.25">
      <c r="A6" s="35"/>
      <c r="B6" s="35"/>
      <c r="C6" s="35"/>
      <c r="D6" s="36" t="s">
        <v>294</v>
      </c>
      <c r="E6" s="37" t="s">
        <v>294</v>
      </c>
      <c r="F6" s="37" t="s">
        <v>294</v>
      </c>
      <c r="G6" s="37" t="s">
        <v>294</v>
      </c>
      <c r="H6" s="37" t="s">
        <v>295</v>
      </c>
      <c r="I6" s="37" t="s">
        <v>295</v>
      </c>
      <c r="J6" s="37" t="s">
        <v>295</v>
      </c>
      <c r="K6" s="37" t="s">
        <v>295</v>
      </c>
      <c r="L6" s="37" t="s">
        <v>295</v>
      </c>
      <c r="M6" s="38" t="s">
        <v>295</v>
      </c>
      <c r="N6" s="36" t="s">
        <v>180</v>
      </c>
      <c r="O6" s="37" t="s">
        <v>180</v>
      </c>
      <c r="P6" s="38" t="s">
        <v>292</v>
      </c>
    </row>
    <row r="7" spans="1:16" ht="11.25">
      <c r="A7" s="59" t="s">
        <v>242</v>
      </c>
      <c r="B7" s="40" t="s">
        <v>0</v>
      </c>
      <c r="C7" s="40">
        <f>SUM('By Area'!C7,'By Area'!C18,'By Area'!C29)</f>
        <v>1585</v>
      </c>
      <c r="D7" s="41">
        <f>SUM('By Area'!D7,'By Area'!D18,'By Area'!D29)</f>
        <v>1083</v>
      </c>
      <c r="E7" s="42">
        <f>SUM('By Area'!E7,'By Area'!E18,'By Area'!E29)</f>
        <v>667</v>
      </c>
      <c r="F7" s="42">
        <f>SUM('By Area'!F7,'By Area'!F18,'By Area'!F29)</f>
        <v>351</v>
      </c>
      <c r="G7" s="42">
        <f>SUM('By Area'!G7,'By Area'!G18,'By Area'!G29)</f>
        <v>207</v>
      </c>
      <c r="H7" s="42">
        <f>SUM('By Area'!H7,'By Area'!H18,'By Area'!H29)</f>
        <v>187</v>
      </c>
      <c r="I7" s="42">
        <f>SUM('By Area'!I7,'By Area'!I18,'By Area'!I29)</f>
        <v>213</v>
      </c>
      <c r="J7" s="42">
        <f>SUM('By Area'!J7,'By Area'!J18,'By Area'!J29)</f>
        <v>200</v>
      </c>
      <c r="K7" s="42">
        <f>SUM('By Area'!K7,'By Area'!K18,'By Area'!K29)</f>
        <v>265</v>
      </c>
      <c r="L7" s="42">
        <f>SUM('By Area'!L7,'By Area'!L18,'By Area'!L29)</f>
        <v>366</v>
      </c>
      <c r="M7" s="43">
        <f>SUM('By Area'!M7,'By Area'!M18,'By Area'!M29)</f>
        <v>439</v>
      </c>
      <c r="N7" s="44">
        <f aca="true" t="shared" si="0" ref="N7:N28">MIN(D7:M7)</f>
        <v>187</v>
      </c>
      <c r="O7" s="45">
        <f aca="true" t="shared" si="1" ref="O7:O28">C7-N7</f>
        <v>1398</v>
      </c>
      <c r="P7" s="46">
        <f aca="true" t="shared" si="2" ref="P7:P28">O7/C7</f>
        <v>0.8820189274447949</v>
      </c>
    </row>
    <row r="8" spans="1:16" ht="11.25">
      <c r="A8" s="44" t="s">
        <v>244</v>
      </c>
      <c r="B8" s="40" t="s">
        <v>1</v>
      </c>
      <c r="C8" s="40">
        <f>SUM('By Area'!C8,'By Area'!C19,'By Area'!C30)</f>
        <v>4011</v>
      </c>
      <c r="D8" s="41">
        <f>SUM('By Area'!D8,'By Area'!D19,'By Area'!D30)</f>
        <v>2046</v>
      </c>
      <c r="E8" s="42">
        <f>SUM('By Area'!E8,'By Area'!E19,'By Area'!E30)</f>
        <v>1078</v>
      </c>
      <c r="F8" s="42">
        <f>SUM('By Area'!F8,'By Area'!F19,'By Area'!F30)</f>
        <v>599</v>
      </c>
      <c r="G8" s="42">
        <f>SUM('By Area'!G8,'By Area'!G19,'By Area'!G30)</f>
        <v>453</v>
      </c>
      <c r="H8" s="42">
        <f>SUM('By Area'!H8,'By Area'!H19,'By Area'!H30)</f>
        <v>480</v>
      </c>
      <c r="I8" s="42">
        <f>SUM('By Area'!I8,'By Area'!I19,'By Area'!I30)</f>
        <v>533</v>
      </c>
      <c r="J8" s="42">
        <f>SUM('By Area'!J8,'By Area'!J19,'By Area'!J30)</f>
        <v>506</v>
      </c>
      <c r="K8" s="42">
        <f>SUM('By Area'!K8,'By Area'!K19,'By Area'!K30)</f>
        <v>694</v>
      </c>
      <c r="L8" s="42">
        <f>SUM('By Area'!L8,'By Area'!L19,'By Area'!L30)</f>
        <v>1072</v>
      </c>
      <c r="M8" s="43">
        <f>SUM('By Area'!M8,'By Area'!M19,'By Area'!M30)</f>
        <v>1705</v>
      </c>
      <c r="N8" s="44">
        <f t="shared" si="0"/>
        <v>453</v>
      </c>
      <c r="O8" s="45">
        <f t="shared" si="1"/>
        <v>3558</v>
      </c>
      <c r="P8" s="46">
        <f t="shared" si="2"/>
        <v>0.887060583395662</v>
      </c>
    </row>
    <row r="9" spans="1:16" ht="11.25">
      <c r="A9" s="44"/>
      <c r="B9" s="40" t="s">
        <v>2</v>
      </c>
      <c r="C9" s="40">
        <f>SUM('By Area'!C9,'By Area'!C20,'By Area'!C31)</f>
        <v>6699</v>
      </c>
      <c r="D9" s="41">
        <f>SUM('By Area'!D9,'By Area'!D20,'By Area'!D31)</f>
        <v>3527</v>
      </c>
      <c r="E9" s="42">
        <f>SUM('By Area'!E9,'By Area'!E20,'By Area'!E31)</f>
        <v>2660</v>
      </c>
      <c r="F9" s="42">
        <f>SUM('By Area'!F9,'By Area'!F20,'By Area'!F31)</f>
        <v>1719</v>
      </c>
      <c r="G9" s="42">
        <f>SUM('By Area'!G9,'By Area'!G20,'By Area'!G31)</f>
        <v>1205</v>
      </c>
      <c r="H9" s="42">
        <f>SUM('By Area'!H9,'By Area'!H20,'By Area'!H31)</f>
        <v>1070</v>
      </c>
      <c r="I9" s="42">
        <f>SUM('By Area'!I9,'By Area'!I20,'By Area'!I31)</f>
        <v>1075</v>
      </c>
      <c r="J9" s="42">
        <f>SUM('By Area'!J9,'By Area'!J20,'By Area'!J31)</f>
        <v>1022</v>
      </c>
      <c r="K9" s="42">
        <f>SUM('By Area'!K9,'By Area'!K20,'By Area'!K31)</f>
        <v>1342</v>
      </c>
      <c r="L9" s="42">
        <f>SUM('By Area'!L9,'By Area'!L20,'By Area'!L31)</f>
        <v>1870</v>
      </c>
      <c r="M9" s="43">
        <f>SUM('By Area'!M9,'By Area'!M20,'By Area'!M31)</f>
        <v>2306</v>
      </c>
      <c r="N9" s="44">
        <f t="shared" si="0"/>
        <v>1022</v>
      </c>
      <c r="O9" s="45">
        <f t="shared" si="1"/>
        <v>5677</v>
      </c>
      <c r="P9" s="46">
        <f t="shared" si="2"/>
        <v>0.8474399164054337</v>
      </c>
    </row>
    <row r="10" spans="1:16" ht="11.25">
      <c r="A10" s="44"/>
      <c r="B10" s="40" t="s">
        <v>494</v>
      </c>
      <c r="C10" s="40">
        <f>SUM('By Area'!C10,'By Area'!C21,'By Area'!C32)</f>
        <v>666</v>
      </c>
      <c r="D10" s="41">
        <f>SUM('By Area'!D10,'By Area'!D21,'By Area'!D32)</f>
        <v>401</v>
      </c>
      <c r="E10" s="42">
        <f>SUM('By Area'!E10,'By Area'!E21,'By Area'!E32)</f>
        <v>257</v>
      </c>
      <c r="F10" s="42">
        <f>SUM('By Area'!F10,'By Area'!F21,'By Area'!F32)</f>
        <v>169</v>
      </c>
      <c r="G10" s="42">
        <f>SUM('By Area'!G10,'By Area'!G21,'By Area'!G32)</f>
        <v>135</v>
      </c>
      <c r="H10" s="42">
        <f>SUM('By Area'!H10,'By Area'!H21,'By Area'!H32)</f>
        <v>145</v>
      </c>
      <c r="I10" s="42">
        <f>SUM('By Area'!I10,'By Area'!I21,'By Area'!I32)</f>
        <v>166</v>
      </c>
      <c r="J10" s="42">
        <f>SUM('By Area'!J10,'By Area'!J21,'By Area'!J32)</f>
        <v>165</v>
      </c>
      <c r="K10" s="42">
        <f>SUM('By Area'!K10,'By Area'!K21,'By Area'!K32)</f>
        <v>184</v>
      </c>
      <c r="L10" s="42">
        <f>SUM('By Area'!L10,'By Area'!L21,'By Area'!L32)</f>
        <v>186</v>
      </c>
      <c r="M10" s="43">
        <f>SUM('By Area'!M10,'By Area'!M21,'By Area'!M32)</f>
        <v>172</v>
      </c>
      <c r="N10" s="44">
        <f t="shared" si="0"/>
        <v>135</v>
      </c>
      <c r="O10" s="45">
        <f t="shared" si="1"/>
        <v>531</v>
      </c>
      <c r="P10" s="46">
        <f t="shared" si="2"/>
        <v>0.7972972972972973</v>
      </c>
    </row>
    <row r="11" spans="1:16" ht="11.25">
      <c r="A11" s="44"/>
      <c r="B11" s="40" t="s">
        <v>3</v>
      </c>
      <c r="C11" s="40">
        <f>SUM('By Area'!C11,'By Area'!C22,'By Area'!C33)</f>
        <v>170</v>
      </c>
      <c r="D11" s="41">
        <f>SUM('By Area'!D11,'By Area'!D22,'By Area'!D33)</f>
        <v>124</v>
      </c>
      <c r="E11" s="42">
        <f>SUM('By Area'!E11,'By Area'!E22,'By Area'!E33)</f>
        <v>102</v>
      </c>
      <c r="F11" s="42">
        <f>SUM('By Area'!F11,'By Area'!F22,'By Area'!F33)</f>
        <v>86</v>
      </c>
      <c r="G11" s="42">
        <f>SUM('By Area'!G11,'By Area'!G22,'By Area'!G33)</f>
        <v>71</v>
      </c>
      <c r="H11" s="42">
        <f>SUM('By Area'!H11,'By Area'!H22,'By Area'!H33)</f>
        <v>71</v>
      </c>
      <c r="I11" s="42">
        <f>SUM('By Area'!I11,'By Area'!I22,'By Area'!I33)</f>
        <v>67</v>
      </c>
      <c r="J11" s="42">
        <f>SUM('By Area'!J11,'By Area'!J22,'By Area'!J33)</f>
        <v>57</v>
      </c>
      <c r="K11" s="42">
        <f>SUM('By Area'!K11,'By Area'!K22,'By Area'!K33)</f>
        <v>61</v>
      </c>
      <c r="L11" s="42">
        <f>SUM('By Area'!L11,'By Area'!L22,'By Area'!L33)</f>
        <v>79</v>
      </c>
      <c r="M11" s="43">
        <f>SUM('By Area'!M11,'By Area'!M22,'By Area'!M33)</f>
        <v>93</v>
      </c>
      <c r="N11" s="44">
        <f t="shared" si="0"/>
        <v>57</v>
      </c>
      <c r="O11" s="45">
        <f t="shared" si="1"/>
        <v>113</v>
      </c>
      <c r="P11" s="46">
        <f t="shared" si="2"/>
        <v>0.6647058823529411</v>
      </c>
    </row>
    <row r="12" spans="1:16" ht="11.25">
      <c r="A12" s="44"/>
      <c r="B12" s="40" t="s">
        <v>105</v>
      </c>
      <c r="C12" s="40">
        <f>SUM('By Area'!C12,'By Area'!C23,'By Area'!C34)</f>
        <v>1195</v>
      </c>
      <c r="D12" s="41">
        <f>SUM('By Area'!D12,'By Area'!D23,'By Area'!D34)</f>
        <v>853</v>
      </c>
      <c r="E12" s="42">
        <f>SUM('By Area'!E12,'By Area'!E23,'By Area'!E34)</f>
        <v>617</v>
      </c>
      <c r="F12" s="42">
        <f>SUM('By Area'!F12,'By Area'!F23,'By Area'!F34)</f>
        <v>456</v>
      </c>
      <c r="G12" s="42">
        <f>SUM('By Area'!G12,'By Area'!G23,'By Area'!G34)</f>
        <v>405</v>
      </c>
      <c r="H12" s="42">
        <f>SUM('By Area'!H12,'By Area'!H23,'By Area'!H34)</f>
        <v>418</v>
      </c>
      <c r="I12" s="42">
        <f>SUM('By Area'!I12,'By Area'!I23,'By Area'!I34)</f>
        <v>444</v>
      </c>
      <c r="J12" s="42">
        <f>SUM('By Area'!J12,'By Area'!J23,'By Area'!J34)</f>
        <v>395</v>
      </c>
      <c r="K12" s="42">
        <f>SUM('By Area'!K12,'By Area'!K23,'By Area'!K34)</f>
        <v>438</v>
      </c>
      <c r="L12" s="42">
        <f>SUM('By Area'!L12,'By Area'!L23,'By Area'!L34)</f>
        <v>536</v>
      </c>
      <c r="M12" s="43">
        <f>SUM('By Area'!M12,'By Area'!M23,'By Area'!M34)</f>
        <v>693</v>
      </c>
      <c r="N12" s="44">
        <f t="shared" si="0"/>
        <v>395</v>
      </c>
      <c r="O12" s="45">
        <f t="shared" si="1"/>
        <v>800</v>
      </c>
      <c r="P12" s="46">
        <f t="shared" si="2"/>
        <v>0.6694560669456067</v>
      </c>
    </row>
    <row r="13" spans="1:16" ht="11.25">
      <c r="A13" s="44"/>
      <c r="B13" s="40" t="s">
        <v>109</v>
      </c>
      <c r="C13" s="40">
        <f>SUM('By Area'!C13,'By Area'!C24,'By Area'!C35)</f>
        <v>325</v>
      </c>
      <c r="D13" s="41">
        <f>SUM('By Area'!D13,'By Area'!D24,'By Area'!D35)</f>
        <v>215</v>
      </c>
      <c r="E13" s="42">
        <f>SUM('By Area'!E13,'By Area'!E24,'By Area'!E35)</f>
        <v>173</v>
      </c>
      <c r="F13" s="42">
        <f>SUM('By Area'!F13,'By Area'!F24,'By Area'!F35)</f>
        <v>138</v>
      </c>
      <c r="G13" s="42">
        <f>SUM('By Area'!G13,'By Area'!G24,'By Area'!G35)</f>
        <v>125</v>
      </c>
      <c r="H13" s="42">
        <f>SUM('By Area'!H13,'By Area'!H24,'By Area'!H35)</f>
        <v>133</v>
      </c>
      <c r="I13" s="42">
        <f>SUM('By Area'!I13,'By Area'!I24,'By Area'!I35)</f>
        <v>131</v>
      </c>
      <c r="J13" s="42">
        <f>SUM('By Area'!J13,'By Area'!J24,'By Area'!J35)</f>
        <v>134</v>
      </c>
      <c r="K13" s="42">
        <f>SUM('By Area'!K13,'By Area'!K24,'By Area'!K35)</f>
        <v>150</v>
      </c>
      <c r="L13" s="42">
        <f>SUM('By Area'!L13,'By Area'!L24,'By Area'!L35)</f>
        <v>182</v>
      </c>
      <c r="M13" s="43">
        <f>SUM('By Area'!M13,'By Area'!M24,'By Area'!M35)</f>
        <v>223</v>
      </c>
      <c r="N13" s="44">
        <f t="shared" si="0"/>
        <v>125</v>
      </c>
      <c r="O13" s="45">
        <f t="shared" si="1"/>
        <v>200</v>
      </c>
      <c r="P13" s="46">
        <f t="shared" si="2"/>
        <v>0.6153846153846154</v>
      </c>
    </row>
    <row r="14" spans="1:16" ht="11.25">
      <c r="A14" s="44"/>
      <c r="B14" s="40" t="s">
        <v>296</v>
      </c>
      <c r="C14" s="40">
        <f>SUM('By Area'!C14,'By Area'!C25,'By Area'!C36)</f>
        <v>340</v>
      </c>
      <c r="D14" s="41">
        <f>SUM('By Area'!D14,'By Area'!D25,'By Area'!D36)</f>
        <v>110</v>
      </c>
      <c r="E14" s="42">
        <f>SUM('By Area'!E14,'By Area'!E25,'By Area'!E36)</f>
        <v>128</v>
      </c>
      <c r="F14" s="42">
        <f>SUM('By Area'!F14,'By Area'!F25,'By Area'!F36)</f>
        <v>121</v>
      </c>
      <c r="G14" s="42">
        <f>SUM('By Area'!G14,'By Area'!G25,'By Area'!G36)</f>
        <v>124</v>
      </c>
      <c r="H14" s="42">
        <f>SUM('By Area'!H14,'By Area'!H25,'By Area'!H36)</f>
        <v>115</v>
      </c>
      <c r="I14" s="42">
        <f>SUM('By Area'!I14,'By Area'!I25,'By Area'!I36)</f>
        <v>114</v>
      </c>
      <c r="J14" s="42">
        <f>SUM('By Area'!J14,'By Area'!J25,'By Area'!J36)</f>
        <v>111</v>
      </c>
      <c r="K14" s="42">
        <f>SUM('By Area'!K14,'By Area'!K25,'By Area'!K36)</f>
        <v>100</v>
      </c>
      <c r="L14" s="42">
        <f>SUM('By Area'!L14,'By Area'!L25,'By Area'!L36)</f>
        <v>87</v>
      </c>
      <c r="M14" s="43">
        <f>SUM('By Area'!M14,'By Area'!M25,'By Area'!M36)</f>
        <v>101</v>
      </c>
      <c r="N14" s="44">
        <f t="shared" si="0"/>
        <v>87</v>
      </c>
      <c r="O14" s="45">
        <f t="shared" si="1"/>
        <v>253</v>
      </c>
      <c r="P14" s="46">
        <f t="shared" si="2"/>
        <v>0.7441176470588236</v>
      </c>
    </row>
    <row r="15" spans="1:16" ht="11.25">
      <c r="A15" s="44"/>
      <c r="B15" s="40" t="s">
        <v>297</v>
      </c>
      <c r="C15" s="40">
        <f>SUM('By Area'!C15,'By Area'!C26,'By Area'!C37)</f>
        <v>149</v>
      </c>
      <c r="D15" s="41">
        <f>SUM('By Area'!D15,'By Area'!D26,'By Area'!D37)</f>
        <v>80</v>
      </c>
      <c r="E15" s="42">
        <f>SUM('By Area'!E15,'By Area'!E26,'By Area'!E37)</f>
        <v>69</v>
      </c>
      <c r="F15" s="42">
        <f>SUM('By Area'!F15,'By Area'!F26,'By Area'!F37)</f>
        <v>55</v>
      </c>
      <c r="G15" s="42">
        <f>SUM('By Area'!G15,'By Area'!G26,'By Area'!G37)</f>
        <v>53</v>
      </c>
      <c r="H15" s="42">
        <f>SUM('By Area'!H15,'By Area'!H26,'By Area'!H37)</f>
        <v>56</v>
      </c>
      <c r="I15" s="42">
        <f>SUM('By Area'!I15,'By Area'!I26,'By Area'!I37)</f>
        <v>57</v>
      </c>
      <c r="J15" s="42">
        <f>SUM('By Area'!J15,'By Area'!J26,'By Area'!J37)</f>
        <v>53</v>
      </c>
      <c r="K15" s="42">
        <f>SUM('By Area'!K15,'By Area'!K26,'By Area'!K37)</f>
        <v>66</v>
      </c>
      <c r="L15" s="42">
        <f>SUM('By Area'!L15,'By Area'!L26,'By Area'!L37)</f>
        <v>74</v>
      </c>
      <c r="M15" s="43">
        <f>SUM('By Area'!M15,'By Area'!M26,'By Area'!M37)</f>
        <v>84</v>
      </c>
      <c r="N15" s="44">
        <f t="shared" si="0"/>
        <v>53</v>
      </c>
      <c r="O15" s="45">
        <f t="shared" si="1"/>
        <v>96</v>
      </c>
      <c r="P15" s="46">
        <f t="shared" si="2"/>
        <v>0.6442953020134228</v>
      </c>
    </row>
    <row r="16" spans="1:16" ht="11.25">
      <c r="A16" s="44"/>
      <c r="B16" s="40" t="s">
        <v>4</v>
      </c>
      <c r="C16" s="40">
        <f>SUM('By Area'!C16,'By Area'!C27,'By Area'!C38)</f>
        <v>135</v>
      </c>
      <c r="D16" s="41">
        <f>SUM('By Area'!D16,'By Area'!D27,'By Area'!D38)</f>
        <v>97</v>
      </c>
      <c r="E16" s="42">
        <f>SUM('By Area'!E16,'By Area'!E27,'By Area'!E38)</f>
        <v>77</v>
      </c>
      <c r="F16" s="42">
        <f>SUM('By Area'!F16,'By Area'!F27,'By Area'!F38)</f>
        <v>59</v>
      </c>
      <c r="G16" s="42">
        <f>SUM('By Area'!G16,'By Area'!G27,'By Area'!G38)</f>
        <v>54</v>
      </c>
      <c r="H16" s="42">
        <f>SUM('By Area'!H16,'By Area'!H27,'By Area'!H38)</f>
        <v>61</v>
      </c>
      <c r="I16" s="42">
        <f>SUM('By Area'!I16,'By Area'!I27,'By Area'!I38)</f>
        <v>56</v>
      </c>
      <c r="J16" s="42">
        <f>SUM('By Area'!J16,'By Area'!J27,'By Area'!J38)</f>
        <v>52</v>
      </c>
      <c r="K16" s="42">
        <f>SUM('By Area'!K16,'By Area'!K27,'By Area'!K38)</f>
        <v>63</v>
      </c>
      <c r="L16" s="42">
        <f>SUM('By Area'!L16,'By Area'!L27,'By Area'!L38)</f>
        <v>60</v>
      </c>
      <c r="M16" s="43">
        <f>SUM('By Area'!M16,'By Area'!M27,'By Area'!M38)</f>
        <v>60</v>
      </c>
      <c r="N16" s="44">
        <f t="shared" si="0"/>
        <v>52</v>
      </c>
      <c r="O16" s="45">
        <f t="shared" si="1"/>
        <v>83</v>
      </c>
      <c r="P16" s="46">
        <f t="shared" si="2"/>
        <v>0.6148148148148148</v>
      </c>
    </row>
    <row r="17" spans="1:16" ht="11.25">
      <c r="A17" s="62"/>
      <c r="B17" s="48" t="s">
        <v>5</v>
      </c>
      <c r="C17" s="48">
        <f aca="true" t="shared" si="3" ref="C17:M17">SUM(C7:C16)</f>
        <v>15275</v>
      </c>
      <c r="D17" s="49">
        <f t="shared" si="3"/>
        <v>8536</v>
      </c>
      <c r="E17" s="50">
        <f t="shared" si="3"/>
        <v>5828</v>
      </c>
      <c r="F17" s="50">
        <f t="shared" si="3"/>
        <v>3753</v>
      </c>
      <c r="G17" s="50">
        <f t="shared" si="3"/>
        <v>2832</v>
      </c>
      <c r="H17" s="50">
        <f t="shared" si="3"/>
        <v>2736</v>
      </c>
      <c r="I17" s="50">
        <f t="shared" si="3"/>
        <v>2856</v>
      </c>
      <c r="J17" s="50">
        <f t="shared" si="3"/>
        <v>2695</v>
      </c>
      <c r="K17" s="50">
        <f t="shared" si="3"/>
        <v>3363</v>
      </c>
      <c r="L17" s="50">
        <f t="shared" si="3"/>
        <v>4512</v>
      </c>
      <c r="M17" s="51">
        <f t="shared" si="3"/>
        <v>5876</v>
      </c>
      <c r="N17" s="52">
        <f t="shared" si="0"/>
        <v>2695</v>
      </c>
      <c r="O17" s="53">
        <f t="shared" si="1"/>
        <v>12580</v>
      </c>
      <c r="P17" s="54">
        <f t="shared" si="2"/>
        <v>0.8235679214402619</v>
      </c>
    </row>
    <row r="18" spans="1:16" ht="11.25">
      <c r="A18" s="44" t="s">
        <v>243</v>
      </c>
      <c r="B18" s="40" t="s">
        <v>0</v>
      </c>
      <c r="C18" s="40">
        <f>SUM('By Area'!C40)</f>
        <v>243</v>
      </c>
      <c r="D18" s="41">
        <f>SUM('By Area'!D40)</f>
        <v>81</v>
      </c>
      <c r="E18" s="42">
        <f>SUM('By Area'!E40)</f>
        <v>42</v>
      </c>
      <c r="F18" s="42">
        <f>SUM('By Area'!F40)</f>
        <v>14</v>
      </c>
      <c r="G18" s="42">
        <f>SUM('By Area'!G40)</f>
        <v>7</v>
      </c>
      <c r="H18" s="42">
        <f>SUM('By Area'!H40)</f>
        <v>11</v>
      </c>
      <c r="I18" s="42">
        <f>SUM('By Area'!I40)</f>
        <v>16</v>
      </c>
      <c r="J18" s="42">
        <f>SUM('By Area'!J40)</f>
        <v>10</v>
      </c>
      <c r="K18" s="42">
        <f>SUM('By Area'!K40)</f>
        <v>15</v>
      </c>
      <c r="L18" s="42">
        <f>SUM('By Area'!L40)</f>
        <v>36</v>
      </c>
      <c r="M18" s="43">
        <f>SUM('By Area'!M40)</f>
        <v>58</v>
      </c>
      <c r="N18" s="44">
        <f t="shared" si="0"/>
        <v>7</v>
      </c>
      <c r="O18" s="45">
        <f t="shared" si="1"/>
        <v>236</v>
      </c>
      <c r="P18" s="46">
        <f t="shared" si="2"/>
        <v>0.9711934156378601</v>
      </c>
    </row>
    <row r="19" spans="1:16" ht="11.25">
      <c r="A19" s="44" t="s">
        <v>245</v>
      </c>
      <c r="B19" s="40" t="s">
        <v>1</v>
      </c>
      <c r="C19" s="40">
        <f>SUM('By Area'!C41)</f>
        <v>1151</v>
      </c>
      <c r="D19" s="41">
        <f>SUM('By Area'!D41)</f>
        <v>279</v>
      </c>
      <c r="E19" s="42">
        <f>SUM('By Area'!E41)</f>
        <v>120</v>
      </c>
      <c r="F19" s="42">
        <f>SUM('By Area'!F41)</f>
        <v>50</v>
      </c>
      <c r="G19" s="42">
        <f>SUM('By Area'!G41)</f>
        <v>37</v>
      </c>
      <c r="H19" s="42">
        <f>SUM('By Area'!H41)</f>
        <v>54</v>
      </c>
      <c r="I19" s="42">
        <f>SUM('By Area'!I41)</f>
        <v>57</v>
      </c>
      <c r="J19" s="42">
        <f>SUM('By Area'!J41)</f>
        <v>79</v>
      </c>
      <c r="K19" s="42">
        <f>SUM('By Area'!K41)</f>
        <v>139</v>
      </c>
      <c r="L19" s="42">
        <f>SUM('By Area'!L41)</f>
        <v>270</v>
      </c>
      <c r="M19" s="43">
        <f>SUM('By Area'!M41)</f>
        <v>462</v>
      </c>
      <c r="N19" s="44">
        <f t="shared" si="0"/>
        <v>37</v>
      </c>
      <c r="O19" s="45">
        <f t="shared" si="1"/>
        <v>1114</v>
      </c>
      <c r="P19" s="46">
        <f t="shared" si="2"/>
        <v>0.9678540399652477</v>
      </c>
    </row>
    <row r="20" spans="1:16" ht="11.25">
      <c r="A20" s="44" t="s">
        <v>246</v>
      </c>
      <c r="B20" s="40" t="s">
        <v>2</v>
      </c>
      <c r="C20" s="40"/>
      <c r="D20" s="41"/>
      <c r="E20" s="42"/>
      <c r="F20" s="42"/>
      <c r="G20" s="42"/>
      <c r="H20" s="42"/>
      <c r="I20" s="42"/>
      <c r="J20" s="42"/>
      <c r="K20" s="42"/>
      <c r="L20" s="42"/>
      <c r="M20" s="43"/>
      <c r="N20" s="44"/>
      <c r="O20" s="45"/>
      <c r="P20" s="46"/>
    </row>
    <row r="21" spans="1:16" ht="11.25">
      <c r="A21" s="44"/>
      <c r="B21" s="40" t="s">
        <v>494</v>
      </c>
      <c r="C21" s="40">
        <f>SUM('By Area'!C43)</f>
        <v>6</v>
      </c>
      <c r="D21" s="41">
        <f>SUM('By Area'!D43)</f>
        <v>1</v>
      </c>
      <c r="E21" s="42">
        <f>SUM('By Area'!E43)</f>
        <v>0</v>
      </c>
      <c r="F21" s="42">
        <f>SUM('By Area'!F43)</f>
        <v>0</v>
      </c>
      <c r="G21" s="42">
        <f>SUM('By Area'!G43)</f>
        <v>0</v>
      </c>
      <c r="H21" s="42">
        <f>SUM('By Area'!H43)</f>
        <v>1</v>
      </c>
      <c r="I21" s="42">
        <f>SUM('By Area'!I43)</f>
        <v>0</v>
      </c>
      <c r="J21" s="42">
        <f>SUM('By Area'!J43)</f>
        <v>0</v>
      </c>
      <c r="K21" s="42">
        <f>SUM('By Area'!K43)</f>
        <v>0</v>
      </c>
      <c r="L21" s="42">
        <f>SUM('By Area'!L43)</f>
        <v>1</v>
      </c>
      <c r="M21" s="43">
        <f>SUM('By Area'!M43)</f>
        <v>2</v>
      </c>
      <c r="N21" s="44">
        <f t="shared" si="0"/>
        <v>0</v>
      </c>
      <c r="O21" s="45">
        <f t="shared" si="1"/>
        <v>6</v>
      </c>
      <c r="P21" s="46">
        <f t="shared" si="2"/>
        <v>1</v>
      </c>
    </row>
    <row r="22" spans="1:16" ht="11.25">
      <c r="A22" s="44"/>
      <c r="B22" s="40" t="s">
        <v>3</v>
      </c>
      <c r="C22" s="40">
        <f>SUM('By Area'!C44)</f>
        <v>122</v>
      </c>
      <c r="D22" s="41">
        <f>SUM('By Area'!D44)</f>
        <v>90</v>
      </c>
      <c r="E22" s="42">
        <f>SUM('By Area'!E44)</f>
        <v>68</v>
      </c>
      <c r="F22" s="42">
        <f>SUM('By Area'!F44)</f>
        <v>57</v>
      </c>
      <c r="G22" s="42">
        <f>SUM('By Area'!G44)</f>
        <v>52</v>
      </c>
      <c r="H22" s="42">
        <f>SUM('By Area'!H44)</f>
        <v>54</v>
      </c>
      <c r="I22" s="42">
        <f>SUM('By Area'!I44)</f>
        <v>58</v>
      </c>
      <c r="J22" s="42">
        <f>SUM('By Area'!J44)</f>
        <v>53</v>
      </c>
      <c r="K22" s="42">
        <f>SUM('By Area'!K44)</f>
        <v>55</v>
      </c>
      <c r="L22" s="42">
        <f>SUM('By Area'!L44)</f>
        <v>54</v>
      </c>
      <c r="M22" s="43">
        <f>SUM('By Area'!M44)</f>
        <v>60</v>
      </c>
      <c r="N22" s="44">
        <f t="shared" si="0"/>
        <v>52</v>
      </c>
      <c r="O22" s="45">
        <f t="shared" si="1"/>
        <v>70</v>
      </c>
      <c r="P22" s="46">
        <f t="shared" si="2"/>
        <v>0.5737704918032787</v>
      </c>
    </row>
    <row r="23" spans="1:16" ht="11.25">
      <c r="A23" s="44"/>
      <c r="B23" s="40" t="s">
        <v>105</v>
      </c>
      <c r="C23" s="40">
        <f>SUM('By Area'!C45)</f>
        <v>417</v>
      </c>
      <c r="D23" s="41">
        <f>SUM('By Area'!D45)</f>
        <v>264</v>
      </c>
      <c r="E23" s="42">
        <f>SUM('By Area'!E45)</f>
        <v>161</v>
      </c>
      <c r="F23" s="42">
        <f>SUM('By Area'!F45)</f>
        <v>88</v>
      </c>
      <c r="G23" s="42">
        <f>SUM('By Area'!G45)</f>
        <v>76</v>
      </c>
      <c r="H23" s="42">
        <f>SUM('By Area'!H45)</f>
        <v>94</v>
      </c>
      <c r="I23" s="42">
        <f>SUM('By Area'!I45)</f>
        <v>115</v>
      </c>
      <c r="J23" s="42">
        <f>SUM('By Area'!J45)</f>
        <v>79</v>
      </c>
      <c r="K23" s="42">
        <f>SUM('By Area'!K45)</f>
        <v>103</v>
      </c>
      <c r="L23" s="42">
        <f>SUM('By Area'!L45)</f>
        <v>139</v>
      </c>
      <c r="M23" s="43">
        <f>SUM('By Area'!M45)</f>
        <v>185</v>
      </c>
      <c r="N23" s="44">
        <f t="shared" si="0"/>
        <v>76</v>
      </c>
      <c r="O23" s="45">
        <f t="shared" si="1"/>
        <v>341</v>
      </c>
      <c r="P23" s="46">
        <f t="shared" si="2"/>
        <v>0.8177458033573142</v>
      </c>
    </row>
    <row r="24" spans="1:16" ht="11.25">
      <c r="A24" s="44"/>
      <c r="B24" s="40" t="s">
        <v>109</v>
      </c>
      <c r="C24" s="40">
        <f>SUM('By Area'!C46)</f>
        <v>46</v>
      </c>
      <c r="D24" s="41">
        <f>SUM('By Area'!D46)</f>
        <v>12</v>
      </c>
      <c r="E24" s="42">
        <f>SUM('By Area'!E46)</f>
        <v>7</v>
      </c>
      <c r="F24" s="42">
        <f>SUM('By Area'!F46)</f>
        <v>3</v>
      </c>
      <c r="G24" s="42">
        <f>SUM('By Area'!G46)</f>
        <v>3</v>
      </c>
      <c r="H24" s="42">
        <f>SUM('By Area'!H46)</f>
        <v>5</v>
      </c>
      <c r="I24" s="42">
        <f>SUM('By Area'!I46)</f>
        <v>5</v>
      </c>
      <c r="J24" s="42">
        <f>SUM('By Area'!J46)</f>
        <v>4</v>
      </c>
      <c r="K24" s="42">
        <f>SUM('By Area'!K46)</f>
        <v>7</v>
      </c>
      <c r="L24" s="42">
        <f>SUM('By Area'!L46)</f>
        <v>11</v>
      </c>
      <c r="M24" s="43">
        <f>SUM('By Area'!M46)</f>
        <v>14</v>
      </c>
      <c r="N24" s="44">
        <f t="shared" si="0"/>
        <v>3</v>
      </c>
      <c r="O24" s="45">
        <f t="shared" si="1"/>
        <v>43</v>
      </c>
      <c r="P24" s="46">
        <f t="shared" si="2"/>
        <v>0.9347826086956522</v>
      </c>
    </row>
    <row r="25" spans="1:16" ht="11.25">
      <c r="A25" s="44"/>
      <c r="B25" s="40" t="s">
        <v>296</v>
      </c>
      <c r="C25" s="40">
        <f>SUM('By Area'!C47)</f>
        <v>11</v>
      </c>
      <c r="D25" s="41">
        <f>SUM('By Area'!D47)</f>
        <v>3</v>
      </c>
      <c r="E25" s="42">
        <f>SUM('By Area'!E47)</f>
        <v>4</v>
      </c>
      <c r="F25" s="42">
        <f>SUM('By Area'!F47)</f>
        <v>3</v>
      </c>
      <c r="G25" s="42">
        <f>SUM('By Area'!G47)</f>
        <v>2</v>
      </c>
      <c r="H25" s="42">
        <f>SUM('By Area'!H47)</f>
        <v>3</v>
      </c>
      <c r="I25" s="42">
        <f>SUM('By Area'!I47)</f>
        <v>5</v>
      </c>
      <c r="J25" s="42">
        <f>SUM('By Area'!J47)</f>
        <v>5</v>
      </c>
      <c r="K25" s="42">
        <f>SUM('By Area'!K47)</f>
        <v>4</v>
      </c>
      <c r="L25" s="42">
        <f>SUM('By Area'!L47)</f>
        <v>6</v>
      </c>
      <c r="M25" s="43">
        <f>SUM('By Area'!M47)</f>
        <v>4</v>
      </c>
      <c r="N25" s="44">
        <f t="shared" si="0"/>
        <v>2</v>
      </c>
      <c r="O25" s="45">
        <f t="shared" si="1"/>
        <v>9</v>
      </c>
      <c r="P25" s="46">
        <f t="shared" si="2"/>
        <v>0.8181818181818182</v>
      </c>
    </row>
    <row r="26" spans="1:16" ht="11.25">
      <c r="A26" s="44"/>
      <c r="B26" s="40" t="s">
        <v>297</v>
      </c>
      <c r="C26" s="40">
        <f>SUM('By Area'!C48)</f>
        <v>23</v>
      </c>
      <c r="D26" s="41">
        <f>SUM('By Area'!D48)</f>
        <v>5</v>
      </c>
      <c r="E26" s="42">
        <f>SUM('By Area'!E48)</f>
        <v>3</v>
      </c>
      <c r="F26" s="42">
        <f>SUM('By Area'!F48)</f>
        <v>0</v>
      </c>
      <c r="G26" s="42">
        <f>SUM('By Area'!G48)</f>
        <v>2</v>
      </c>
      <c r="H26" s="42">
        <f>SUM('By Area'!H48)</f>
        <v>4</v>
      </c>
      <c r="I26" s="42">
        <f>SUM('By Area'!I48)</f>
        <v>4</v>
      </c>
      <c r="J26" s="42">
        <f>SUM('By Area'!J48)</f>
        <v>4</v>
      </c>
      <c r="K26" s="42">
        <f>SUM('By Area'!K48)</f>
        <v>5</v>
      </c>
      <c r="L26" s="42">
        <f>SUM('By Area'!L48)</f>
        <v>9</v>
      </c>
      <c r="M26" s="43">
        <f>SUM('By Area'!M48)</f>
        <v>11</v>
      </c>
      <c r="N26" s="44">
        <f t="shared" si="0"/>
        <v>0</v>
      </c>
      <c r="O26" s="45">
        <f t="shared" si="1"/>
        <v>23</v>
      </c>
      <c r="P26" s="46">
        <f t="shared" si="2"/>
        <v>1</v>
      </c>
    </row>
    <row r="27" spans="1:16" ht="11.25">
      <c r="A27" s="44"/>
      <c r="B27" s="40" t="s">
        <v>4</v>
      </c>
      <c r="C27" s="40">
        <f>SUM('By Area'!C49)</f>
        <v>5</v>
      </c>
      <c r="D27" s="41">
        <f>SUM('By Area'!D49)</f>
        <v>1</v>
      </c>
      <c r="E27" s="42">
        <f>SUM('By Area'!E49)</f>
        <v>1</v>
      </c>
      <c r="F27" s="42">
        <f>SUM('By Area'!F49)</f>
        <v>0</v>
      </c>
      <c r="G27" s="42">
        <f>SUM('By Area'!G49)</f>
        <v>0</v>
      </c>
      <c r="H27" s="42">
        <f>SUM('By Area'!H49)</f>
        <v>1</v>
      </c>
      <c r="I27" s="42">
        <f>SUM('By Area'!I49)</f>
        <v>2</v>
      </c>
      <c r="J27" s="42">
        <f>SUM('By Area'!J49)</f>
        <v>0</v>
      </c>
      <c r="K27" s="42">
        <f>SUM('By Area'!K49)</f>
        <v>0</v>
      </c>
      <c r="L27" s="42">
        <f>SUM('By Area'!L49)</f>
        <v>1</v>
      </c>
      <c r="M27" s="43">
        <f>SUM('By Area'!M49)</f>
        <v>2</v>
      </c>
      <c r="N27" s="44">
        <f t="shared" si="0"/>
        <v>0</v>
      </c>
      <c r="O27" s="45">
        <f t="shared" si="1"/>
        <v>5</v>
      </c>
      <c r="P27" s="46">
        <f t="shared" si="2"/>
        <v>1</v>
      </c>
    </row>
    <row r="28" spans="1:16" ht="11.25">
      <c r="A28" s="62"/>
      <c r="B28" s="48" t="s">
        <v>5</v>
      </c>
      <c r="C28" s="48">
        <f aca="true" t="shared" si="4" ref="C28:M28">SUM(C18:C27)</f>
        <v>2024</v>
      </c>
      <c r="D28" s="49">
        <f t="shared" si="4"/>
        <v>736</v>
      </c>
      <c r="E28" s="50">
        <f t="shared" si="4"/>
        <v>406</v>
      </c>
      <c r="F28" s="50">
        <f t="shared" si="4"/>
        <v>215</v>
      </c>
      <c r="G28" s="50">
        <f t="shared" si="4"/>
        <v>179</v>
      </c>
      <c r="H28" s="50">
        <f t="shared" si="4"/>
        <v>227</v>
      </c>
      <c r="I28" s="50">
        <f t="shared" si="4"/>
        <v>262</v>
      </c>
      <c r="J28" s="50">
        <f t="shared" si="4"/>
        <v>234</v>
      </c>
      <c r="K28" s="50">
        <f t="shared" si="4"/>
        <v>328</v>
      </c>
      <c r="L28" s="50">
        <f t="shared" si="4"/>
        <v>527</v>
      </c>
      <c r="M28" s="51">
        <f t="shared" si="4"/>
        <v>798</v>
      </c>
      <c r="N28" s="52">
        <f t="shared" si="0"/>
        <v>179</v>
      </c>
      <c r="O28" s="53">
        <f t="shared" si="1"/>
        <v>1845</v>
      </c>
      <c r="P28" s="54">
        <f t="shared" si="2"/>
        <v>0.9115612648221344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50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78" customWidth="1"/>
    <col min="2" max="2" width="10.125" style="78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92" t="s">
        <v>493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4.25">
      <c r="A2" s="92" t="s">
        <v>485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11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1.25">
      <c r="A4" s="27" t="s">
        <v>172</v>
      </c>
      <c r="B4" s="27" t="s">
        <v>6</v>
      </c>
      <c r="C4" s="27" t="s">
        <v>6</v>
      </c>
      <c r="D4" s="89" t="s">
        <v>458</v>
      </c>
      <c r="E4" s="90"/>
      <c r="F4" s="90"/>
      <c r="G4" s="90"/>
      <c r="H4" s="90"/>
      <c r="I4" s="90"/>
      <c r="J4" s="90"/>
      <c r="K4" s="90"/>
      <c r="L4" s="90"/>
      <c r="M4" s="91"/>
      <c r="N4" s="89" t="s">
        <v>331</v>
      </c>
      <c r="O4" s="90"/>
      <c r="P4" s="91"/>
    </row>
    <row r="5" spans="1:16" ht="11.25">
      <c r="A5" s="28"/>
      <c r="B5" s="28" t="s">
        <v>179</v>
      </c>
      <c r="C5" s="28" t="s">
        <v>180</v>
      </c>
      <c r="D5" s="29" t="s">
        <v>281</v>
      </c>
      <c r="E5" s="30" t="s">
        <v>282</v>
      </c>
      <c r="F5" s="30" t="s">
        <v>283</v>
      </c>
      <c r="G5" s="30" t="s">
        <v>284</v>
      </c>
      <c r="H5" s="30" t="s">
        <v>285</v>
      </c>
      <c r="I5" s="30" t="s">
        <v>286</v>
      </c>
      <c r="J5" s="30" t="s">
        <v>287</v>
      </c>
      <c r="K5" s="30" t="s">
        <v>288</v>
      </c>
      <c r="L5" s="30" t="s">
        <v>289</v>
      </c>
      <c r="M5" s="31" t="s">
        <v>290</v>
      </c>
      <c r="N5" s="32" t="s">
        <v>291</v>
      </c>
      <c r="O5" s="33" t="s">
        <v>292</v>
      </c>
      <c r="P5" s="34" t="s">
        <v>293</v>
      </c>
    </row>
    <row r="6" spans="1:16" ht="11.25">
      <c r="A6" s="35"/>
      <c r="B6" s="35"/>
      <c r="C6" s="35"/>
      <c r="D6" s="36" t="s">
        <v>294</v>
      </c>
      <c r="E6" s="37" t="s">
        <v>294</v>
      </c>
      <c r="F6" s="37" t="s">
        <v>294</v>
      </c>
      <c r="G6" s="37" t="s">
        <v>294</v>
      </c>
      <c r="H6" s="37" t="s">
        <v>295</v>
      </c>
      <c r="I6" s="37" t="s">
        <v>295</v>
      </c>
      <c r="J6" s="37" t="s">
        <v>295</v>
      </c>
      <c r="K6" s="37" t="s">
        <v>295</v>
      </c>
      <c r="L6" s="37" t="s">
        <v>295</v>
      </c>
      <c r="M6" s="38" t="s">
        <v>295</v>
      </c>
      <c r="N6" s="36" t="s">
        <v>180</v>
      </c>
      <c r="O6" s="37" t="s">
        <v>180</v>
      </c>
      <c r="P6" s="38" t="s">
        <v>292</v>
      </c>
    </row>
    <row r="7" spans="1:16" ht="11.25">
      <c r="A7" s="39" t="s">
        <v>247</v>
      </c>
      <c r="B7" s="40" t="s">
        <v>0</v>
      </c>
      <c r="C7" s="40"/>
      <c r="D7" s="41"/>
      <c r="E7" s="42"/>
      <c r="F7" s="42"/>
      <c r="G7" s="42"/>
      <c r="H7" s="42"/>
      <c r="I7" s="42"/>
      <c r="J7" s="42"/>
      <c r="K7" s="42"/>
      <c r="L7" s="42"/>
      <c r="M7" s="43"/>
      <c r="N7" s="44"/>
      <c r="O7" s="45"/>
      <c r="P7" s="46"/>
    </row>
    <row r="8" spans="1:16" ht="11.25">
      <c r="A8" s="5" t="s">
        <v>250</v>
      </c>
      <c r="B8" s="40" t="s">
        <v>1</v>
      </c>
      <c r="C8" s="40">
        <f>SUM('By Neighborhood'!C8,'By Neighborhood'!C19,'By Neighborhood'!C30,'By Neighborhood'!C41)</f>
        <v>102</v>
      </c>
      <c r="D8" s="41">
        <f>SUM('By Neighborhood'!D8,'By Neighborhood'!D19,'By Neighborhood'!D30,'By Neighborhood'!D41)</f>
        <v>67</v>
      </c>
      <c r="E8" s="42">
        <f>SUM('By Neighborhood'!E8,'By Neighborhood'!E19,'By Neighborhood'!E30,'By Neighborhood'!E41)</f>
        <v>45</v>
      </c>
      <c r="F8" s="42">
        <f>SUM('By Neighborhood'!F8,'By Neighborhood'!F19,'By Neighborhood'!F30,'By Neighborhood'!F41)</f>
        <v>26</v>
      </c>
      <c r="G8" s="42">
        <f>SUM('By Neighborhood'!G8,'By Neighborhood'!G19,'By Neighborhood'!G30,'By Neighborhood'!G41)</f>
        <v>17</v>
      </c>
      <c r="H8" s="42">
        <f>SUM('By Neighborhood'!H8,'By Neighborhood'!H19,'By Neighborhood'!H30,'By Neighborhood'!H41)</f>
        <v>15</v>
      </c>
      <c r="I8" s="42">
        <f>SUM('By Neighborhood'!I8,'By Neighborhood'!I19,'By Neighborhood'!I30,'By Neighborhood'!I41)</f>
        <v>15</v>
      </c>
      <c r="J8" s="42">
        <f>SUM('By Neighborhood'!J8,'By Neighborhood'!J19,'By Neighborhood'!J30,'By Neighborhood'!J41)</f>
        <v>13</v>
      </c>
      <c r="K8" s="42">
        <f>SUM('By Neighborhood'!K8,'By Neighborhood'!K19,'By Neighborhood'!K30,'By Neighborhood'!K41)</f>
        <v>21</v>
      </c>
      <c r="L8" s="42">
        <f>SUM('By Neighborhood'!L8,'By Neighborhood'!L19,'By Neighborhood'!L30,'By Neighborhood'!L41)</f>
        <v>26</v>
      </c>
      <c r="M8" s="43">
        <f>SUM('By Neighborhood'!M8,'By Neighborhood'!M19,'By Neighborhood'!M30,'By Neighborhood'!M41)</f>
        <v>44</v>
      </c>
      <c r="N8" s="44">
        <f aca="true" t="shared" si="0" ref="N8:N50">MIN(D8:M8)</f>
        <v>13</v>
      </c>
      <c r="O8" s="45">
        <f aca="true" t="shared" si="1" ref="O8:O50">C8-N8</f>
        <v>89</v>
      </c>
      <c r="P8" s="46">
        <f aca="true" t="shared" si="2" ref="P8:P50">O8/C8</f>
        <v>0.8725490196078431</v>
      </c>
    </row>
    <row r="9" spans="1:16" ht="11.25">
      <c r="A9" s="5" t="s">
        <v>239</v>
      </c>
      <c r="B9" s="40" t="s">
        <v>2</v>
      </c>
      <c r="C9" s="40">
        <f>SUM('By Neighborhood'!C9,'By Neighborhood'!C20,'By Neighborhood'!C31,'By Neighborhood'!C42)</f>
        <v>162</v>
      </c>
      <c r="D9" s="41">
        <f>SUM('By Neighborhood'!D9,'By Neighborhood'!D20,'By Neighborhood'!D31,'By Neighborhood'!D42)</f>
        <v>123</v>
      </c>
      <c r="E9" s="42">
        <f>SUM('By Neighborhood'!E9,'By Neighborhood'!E20,'By Neighborhood'!E31,'By Neighborhood'!E42)</f>
        <v>85</v>
      </c>
      <c r="F9" s="42">
        <f>SUM('By Neighborhood'!F9,'By Neighborhood'!F20,'By Neighborhood'!F31,'By Neighborhood'!F42)</f>
        <v>60</v>
      </c>
      <c r="G9" s="42">
        <f>SUM('By Neighborhood'!G9,'By Neighborhood'!G20,'By Neighborhood'!G31,'By Neighborhood'!G42)</f>
        <v>49</v>
      </c>
      <c r="H9" s="42">
        <f>SUM('By Neighborhood'!H9,'By Neighborhood'!H20,'By Neighborhood'!H31,'By Neighborhood'!H42)</f>
        <v>44</v>
      </c>
      <c r="I9" s="42">
        <f>SUM('By Neighborhood'!I9,'By Neighborhood'!I20,'By Neighborhood'!I31,'By Neighborhood'!I42)</f>
        <v>44</v>
      </c>
      <c r="J9" s="42">
        <f>SUM('By Neighborhood'!J9,'By Neighborhood'!J20,'By Neighborhood'!J31,'By Neighborhood'!J42)</f>
        <v>37</v>
      </c>
      <c r="K9" s="42">
        <f>SUM('By Neighborhood'!K9,'By Neighborhood'!K20,'By Neighborhood'!K31,'By Neighborhood'!K42)</f>
        <v>44</v>
      </c>
      <c r="L9" s="42">
        <f>SUM('By Neighborhood'!L9,'By Neighborhood'!L20,'By Neighborhood'!L31,'By Neighborhood'!L42)</f>
        <v>53</v>
      </c>
      <c r="M9" s="43">
        <f>SUM('By Neighborhood'!M9,'By Neighborhood'!M20,'By Neighborhood'!M31,'By Neighborhood'!M42)</f>
        <v>71</v>
      </c>
      <c r="N9" s="44">
        <f t="shared" si="0"/>
        <v>37</v>
      </c>
      <c r="O9" s="45">
        <f t="shared" si="1"/>
        <v>125</v>
      </c>
      <c r="P9" s="46">
        <f t="shared" si="2"/>
        <v>0.7716049382716049</v>
      </c>
    </row>
    <row r="10" spans="1:16" ht="11.25">
      <c r="A10" s="5" t="s">
        <v>251</v>
      </c>
      <c r="B10" s="40" t="s">
        <v>494</v>
      </c>
      <c r="C10" s="40">
        <f>SUM('By Neighborhood'!C10,'By Neighborhood'!C21,'By Neighborhood'!C32,'By Neighborhood'!C43)</f>
        <v>5</v>
      </c>
      <c r="D10" s="41">
        <f>SUM('By Neighborhood'!D10,'By Neighborhood'!D21,'By Neighborhood'!D32,'By Neighborhood'!D43)</f>
        <v>5</v>
      </c>
      <c r="E10" s="42">
        <f>SUM('By Neighborhood'!E10,'By Neighborhood'!E21,'By Neighborhood'!E32,'By Neighborhood'!E43)</f>
        <v>5</v>
      </c>
      <c r="F10" s="42">
        <f>SUM('By Neighborhood'!F10,'By Neighborhood'!F21,'By Neighborhood'!F32,'By Neighborhood'!F43)</f>
        <v>3</v>
      </c>
      <c r="G10" s="42">
        <f>SUM('By Neighborhood'!G10,'By Neighborhood'!G21,'By Neighborhood'!G32,'By Neighborhood'!G43)</f>
        <v>2</v>
      </c>
      <c r="H10" s="42">
        <f>SUM('By Neighborhood'!H10,'By Neighborhood'!H21,'By Neighborhood'!H32,'By Neighborhood'!H43)</f>
        <v>2</v>
      </c>
      <c r="I10" s="42">
        <f>SUM('By Neighborhood'!I10,'By Neighborhood'!I21,'By Neighborhood'!I32,'By Neighborhood'!I43)</f>
        <v>3</v>
      </c>
      <c r="J10" s="42">
        <f>SUM('By Neighborhood'!J10,'By Neighborhood'!J21,'By Neighborhood'!J32,'By Neighborhood'!J43)</f>
        <v>3</v>
      </c>
      <c r="K10" s="42">
        <f>SUM('By Neighborhood'!K10,'By Neighborhood'!K21,'By Neighborhood'!K32,'By Neighborhood'!K43)</f>
        <v>4</v>
      </c>
      <c r="L10" s="42">
        <f>SUM('By Neighborhood'!L10,'By Neighborhood'!L21,'By Neighborhood'!L32,'By Neighborhood'!L43)</f>
        <v>4</v>
      </c>
      <c r="M10" s="43">
        <f>SUM('By Neighborhood'!M10,'By Neighborhood'!M21,'By Neighborhood'!M32,'By Neighborhood'!M43)</f>
        <v>5</v>
      </c>
      <c r="N10" s="44">
        <f t="shared" si="0"/>
        <v>2</v>
      </c>
      <c r="O10" s="45">
        <f t="shared" si="1"/>
        <v>3</v>
      </c>
      <c r="P10" s="46">
        <f t="shared" si="2"/>
        <v>0.6</v>
      </c>
    </row>
    <row r="11" spans="1:16" ht="11.25">
      <c r="A11" s="5"/>
      <c r="B11" s="40" t="s">
        <v>3</v>
      </c>
      <c r="C11" s="40">
        <f>SUM('By Neighborhood'!C11,'By Neighborhood'!C22,'By Neighborhood'!C33,'By Neighborhood'!C44)</f>
        <v>1</v>
      </c>
      <c r="D11" s="41">
        <f>SUM('By Neighborhood'!D11,'By Neighborhood'!D22,'By Neighborhood'!D33,'By Neighborhood'!D44)</f>
        <v>1</v>
      </c>
      <c r="E11" s="42">
        <f>SUM('By Neighborhood'!E11,'By Neighborhood'!E22,'By Neighborhood'!E33,'By Neighborhood'!E44)</f>
        <v>1</v>
      </c>
      <c r="F11" s="42">
        <f>SUM('By Neighborhood'!F11,'By Neighborhood'!F22,'By Neighborhood'!F33,'By Neighborhood'!F44)</f>
        <v>0</v>
      </c>
      <c r="G11" s="42">
        <f>SUM('By Neighborhood'!G11,'By Neighborhood'!G22,'By Neighborhood'!G33,'By Neighborhood'!G44)</f>
        <v>0</v>
      </c>
      <c r="H11" s="42">
        <f>SUM('By Neighborhood'!H11,'By Neighborhood'!H22,'By Neighborhood'!H33,'By Neighborhood'!H44)</f>
        <v>0</v>
      </c>
      <c r="I11" s="42">
        <f>SUM('By Neighborhood'!I11,'By Neighborhood'!I22,'By Neighborhood'!I33,'By Neighborhood'!I44)</f>
        <v>0</v>
      </c>
      <c r="J11" s="42">
        <f>SUM('By Neighborhood'!J11,'By Neighborhood'!J22,'By Neighborhood'!J33,'By Neighborhood'!J44)</f>
        <v>0</v>
      </c>
      <c r="K11" s="42">
        <f>SUM('By Neighborhood'!K11,'By Neighborhood'!K22,'By Neighborhood'!K33,'By Neighborhood'!K44)</f>
        <v>1</v>
      </c>
      <c r="L11" s="42">
        <f>SUM('By Neighborhood'!L11,'By Neighborhood'!L22,'By Neighborhood'!L33,'By Neighborhood'!L44)</f>
        <v>1</v>
      </c>
      <c r="M11" s="43">
        <f>SUM('By Neighborhood'!M11,'By Neighborhood'!M22,'By Neighborhood'!M33,'By Neighborhood'!M44)</f>
        <v>1</v>
      </c>
      <c r="N11" s="44">
        <f t="shared" si="0"/>
        <v>0</v>
      </c>
      <c r="O11" s="45">
        <f t="shared" si="1"/>
        <v>1</v>
      </c>
      <c r="P11" s="46">
        <f t="shared" si="2"/>
        <v>1</v>
      </c>
    </row>
    <row r="12" spans="1:16" ht="11.25">
      <c r="A12" s="5"/>
      <c r="B12" s="40" t="s">
        <v>105</v>
      </c>
      <c r="C12" s="40">
        <f>SUM('By Neighborhood'!C12,'By Neighborhood'!C23,'By Neighborhood'!C34,'By Neighborhood'!C45)</f>
        <v>478</v>
      </c>
      <c r="D12" s="41">
        <f>SUM('By Neighborhood'!D12,'By Neighborhood'!D23,'By Neighborhood'!D34,'By Neighborhood'!D45)</f>
        <v>376</v>
      </c>
      <c r="E12" s="42">
        <f>SUM('By Neighborhood'!E12,'By Neighborhood'!E23,'By Neighborhood'!E34,'By Neighborhood'!E45)</f>
        <v>294</v>
      </c>
      <c r="F12" s="42">
        <f>SUM('By Neighborhood'!F12,'By Neighborhood'!F23,'By Neighborhood'!F34,'By Neighborhood'!F45)</f>
        <v>249</v>
      </c>
      <c r="G12" s="42">
        <f>SUM('By Neighborhood'!G12,'By Neighborhood'!G23,'By Neighborhood'!G34,'By Neighborhood'!G45)</f>
        <v>216</v>
      </c>
      <c r="H12" s="42">
        <f>SUM('By Neighborhood'!H12,'By Neighborhood'!H23,'By Neighborhood'!H34,'By Neighborhood'!H45)</f>
        <v>212</v>
      </c>
      <c r="I12" s="42">
        <f>SUM('By Neighborhood'!I12,'By Neighborhood'!I23,'By Neighborhood'!I34,'By Neighborhood'!I45)</f>
        <v>229</v>
      </c>
      <c r="J12" s="42">
        <f>SUM('By Neighborhood'!J12,'By Neighborhood'!J23,'By Neighborhood'!J34,'By Neighborhood'!J45)</f>
        <v>196</v>
      </c>
      <c r="K12" s="42">
        <f>SUM('By Neighborhood'!K12,'By Neighborhood'!K23,'By Neighborhood'!K34,'By Neighborhood'!K45)</f>
        <v>194</v>
      </c>
      <c r="L12" s="42">
        <f>SUM('By Neighborhood'!L12,'By Neighborhood'!L23,'By Neighborhood'!L34,'By Neighborhood'!L45)</f>
        <v>236</v>
      </c>
      <c r="M12" s="43">
        <f>SUM('By Neighborhood'!M12,'By Neighborhood'!M23,'By Neighborhood'!M34,'By Neighborhood'!M45)</f>
        <v>297</v>
      </c>
      <c r="N12" s="44">
        <f t="shared" si="0"/>
        <v>194</v>
      </c>
      <c r="O12" s="45">
        <f t="shared" si="1"/>
        <v>284</v>
      </c>
      <c r="P12" s="46">
        <f t="shared" si="2"/>
        <v>0.5941422594142259</v>
      </c>
    </row>
    <row r="13" spans="1:16" ht="11.25">
      <c r="A13" s="5"/>
      <c r="B13" s="40" t="s">
        <v>109</v>
      </c>
      <c r="C13" s="40">
        <f>SUM('By Neighborhood'!C13,'By Neighborhood'!C24,'By Neighborhood'!C35,'By Neighborhood'!C46)</f>
        <v>29</v>
      </c>
      <c r="D13" s="41">
        <f>SUM('By Neighborhood'!D13,'By Neighborhood'!D24,'By Neighborhood'!D35,'By Neighborhood'!D46)</f>
        <v>27</v>
      </c>
      <c r="E13" s="42">
        <f>SUM('By Neighborhood'!E13,'By Neighborhood'!E24,'By Neighborhood'!E35,'By Neighborhood'!E46)</f>
        <v>26</v>
      </c>
      <c r="F13" s="42">
        <f>SUM('By Neighborhood'!F13,'By Neighborhood'!F24,'By Neighborhood'!F35,'By Neighborhood'!F46)</f>
        <v>26</v>
      </c>
      <c r="G13" s="42">
        <f>SUM('By Neighborhood'!G13,'By Neighborhood'!G24,'By Neighborhood'!G35,'By Neighborhood'!G46)</f>
        <v>24</v>
      </c>
      <c r="H13" s="42">
        <f>SUM('By Neighborhood'!H13,'By Neighborhood'!H24,'By Neighborhood'!H35,'By Neighborhood'!H46)</f>
        <v>21</v>
      </c>
      <c r="I13" s="42">
        <f>SUM('By Neighborhood'!I13,'By Neighborhood'!I24,'By Neighborhood'!I35,'By Neighborhood'!I46)</f>
        <v>20</v>
      </c>
      <c r="J13" s="42">
        <f>SUM('By Neighborhood'!J13,'By Neighborhood'!J24,'By Neighborhood'!J35,'By Neighborhood'!J46)</f>
        <v>23</v>
      </c>
      <c r="K13" s="42">
        <f>SUM('By Neighborhood'!K13,'By Neighborhood'!K24,'By Neighborhood'!K35,'By Neighborhood'!K46)</f>
        <v>22</v>
      </c>
      <c r="L13" s="42">
        <f>SUM('By Neighborhood'!L13,'By Neighborhood'!L24,'By Neighborhood'!L35,'By Neighborhood'!L46)</f>
        <v>22</v>
      </c>
      <c r="M13" s="43">
        <f>SUM('By Neighborhood'!M13,'By Neighborhood'!M24,'By Neighborhood'!M35,'By Neighborhood'!M46)</f>
        <v>26</v>
      </c>
      <c r="N13" s="44">
        <f t="shared" si="0"/>
        <v>20</v>
      </c>
      <c r="O13" s="45">
        <f t="shared" si="1"/>
        <v>9</v>
      </c>
      <c r="P13" s="46">
        <f t="shared" si="2"/>
        <v>0.3103448275862069</v>
      </c>
    </row>
    <row r="14" spans="1:16" ht="11.25">
      <c r="A14" s="5"/>
      <c r="B14" s="40" t="s">
        <v>296</v>
      </c>
      <c r="C14" s="40">
        <f>SUM('By Neighborhood'!C14,'By Neighborhood'!C25,'By Neighborhood'!C36,'By Neighborhood'!C47)</f>
        <v>8</v>
      </c>
      <c r="D14" s="41">
        <f>SUM('By Neighborhood'!D14,'By Neighborhood'!D25,'By Neighborhood'!D36,'By Neighborhood'!D47)</f>
        <v>4</v>
      </c>
      <c r="E14" s="42">
        <f>SUM('By Neighborhood'!E14,'By Neighborhood'!E25,'By Neighborhood'!E36,'By Neighborhood'!E47)</f>
        <v>3</v>
      </c>
      <c r="F14" s="42">
        <f>SUM('By Neighborhood'!F14,'By Neighborhood'!F25,'By Neighborhood'!F36,'By Neighborhood'!F47)</f>
        <v>2</v>
      </c>
      <c r="G14" s="42">
        <f>SUM('By Neighborhood'!G14,'By Neighborhood'!G25,'By Neighborhood'!G36,'By Neighborhood'!G47)</f>
        <v>3</v>
      </c>
      <c r="H14" s="42">
        <f>SUM('By Neighborhood'!H14,'By Neighborhood'!H25,'By Neighborhood'!H36,'By Neighborhood'!H47)</f>
        <v>3</v>
      </c>
      <c r="I14" s="42">
        <f>SUM('By Neighborhood'!I14,'By Neighborhood'!I25,'By Neighborhood'!I36,'By Neighborhood'!I47)</f>
        <v>2</v>
      </c>
      <c r="J14" s="42">
        <f>SUM('By Neighborhood'!J14,'By Neighborhood'!J25,'By Neighborhood'!J36,'By Neighborhood'!J47)</f>
        <v>2</v>
      </c>
      <c r="K14" s="42">
        <f>SUM('By Neighborhood'!K14,'By Neighborhood'!K25,'By Neighborhood'!K36,'By Neighborhood'!K47)</f>
        <v>1</v>
      </c>
      <c r="L14" s="42">
        <f>SUM('By Neighborhood'!L14,'By Neighborhood'!L25,'By Neighborhood'!L36,'By Neighborhood'!L47)</f>
        <v>1</v>
      </c>
      <c r="M14" s="43">
        <f>SUM('By Neighborhood'!M14,'By Neighborhood'!M25,'By Neighborhood'!M36,'By Neighborhood'!M47)</f>
        <v>1</v>
      </c>
      <c r="N14" s="44">
        <f t="shared" si="0"/>
        <v>1</v>
      </c>
      <c r="O14" s="45">
        <f t="shared" si="1"/>
        <v>7</v>
      </c>
      <c r="P14" s="46">
        <f t="shared" si="2"/>
        <v>0.875</v>
      </c>
    </row>
    <row r="15" spans="1:16" ht="11.25">
      <c r="A15" s="5"/>
      <c r="B15" s="40" t="s">
        <v>297</v>
      </c>
      <c r="C15" s="40">
        <f>SUM('By Neighborhood'!C15,'By Neighborhood'!C26,'By Neighborhood'!C37,'By Neighborhood'!C48)</f>
        <v>10</v>
      </c>
      <c r="D15" s="41">
        <f>SUM('By Neighborhood'!D15,'By Neighborhood'!D26,'By Neighborhood'!D37,'By Neighborhood'!D48)</f>
        <v>9</v>
      </c>
      <c r="E15" s="42">
        <f>SUM('By Neighborhood'!E15,'By Neighborhood'!E26,'By Neighborhood'!E37,'By Neighborhood'!E48)</f>
        <v>7</v>
      </c>
      <c r="F15" s="42">
        <f>SUM('By Neighborhood'!F15,'By Neighborhood'!F26,'By Neighborhood'!F37,'By Neighborhood'!F48)</f>
        <v>6</v>
      </c>
      <c r="G15" s="42">
        <f>SUM('By Neighborhood'!G15,'By Neighborhood'!G26,'By Neighborhood'!G37,'By Neighborhood'!G48)</f>
        <v>6</v>
      </c>
      <c r="H15" s="42">
        <f>SUM('By Neighborhood'!H15,'By Neighborhood'!H26,'By Neighborhood'!H37,'By Neighborhood'!H48)</f>
        <v>6</v>
      </c>
      <c r="I15" s="42">
        <f>SUM('By Neighborhood'!I15,'By Neighborhood'!I26,'By Neighborhood'!I37,'By Neighborhood'!I48)</f>
        <v>5</v>
      </c>
      <c r="J15" s="42">
        <f>SUM('By Neighborhood'!J15,'By Neighborhood'!J26,'By Neighborhood'!J37,'By Neighborhood'!J48)</f>
        <v>6</v>
      </c>
      <c r="K15" s="42">
        <f>SUM('By Neighborhood'!K15,'By Neighborhood'!K26,'By Neighborhood'!K37,'By Neighborhood'!K48)</f>
        <v>6</v>
      </c>
      <c r="L15" s="42">
        <f>SUM('By Neighborhood'!L15,'By Neighborhood'!L26,'By Neighborhood'!L37,'By Neighborhood'!L48)</f>
        <v>6</v>
      </c>
      <c r="M15" s="43">
        <f>SUM('By Neighborhood'!M15,'By Neighborhood'!M26,'By Neighborhood'!M37,'By Neighborhood'!M48)</f>
        <v>7</v>
      </c>
      <c r="N15" s="44">
        <f t="shared" si="0"/>
        <v>5</v>
      </c>
      <c r="O15" s="45">
        <f t="shared" si="1"/>
        <v>5</v>
      </c>
      <c r="P15" s="46">
        <f t="shared" si="2"/>
        <v>0.5</v>
      </c>
    </row>
    <row r="16" spans="1:16" ht="11.25">
      <c r="A16" s="5"/>
      <c r="B16" s="40" t="s">
        <v>4</v>
      </c>
      <c r="C16" s="40">
        <f>SUM('By Neighborhood'!C16,'By Neighborhood'!C27,'By Neighborhood'!C38,'By Neighborhood'!C49)</f>
        <v>17</v>
      </c>
      <c r="D16" s="41">
        <f>SUM('By Neighborhood'!D16,'By Neighborhood'!D27,'By Neighborhood'!D38,'By Neighborhood'!D49)</f>
        <v>13</v>
      </c>
      <c r="E16" s="42">
        <f>SUM('By Neighborhood'!E16,'By Neighborhood'!E27,'By Neighborhood'!E38,'By Neighborhood'!E49)</f>
        <v>11</v>
      </c>
      <c r="F16" s="42">
        <f>SUM('By Neighborhood'!F16,'By Neighborhood'!F27,'By Neighborhood'!F38,'By Neighborhood'!F49)</f>
        <v>7</v>
      </c>
      <c r="G16" s="42">
        <f>SUM('By Neighborhood'!G16,'By Neighborhood'!G27,'By Neighborhood'!G38,'By Neighborhood'!G49)</f>
        <v>7</v>
      </c>
      <c r="H16" s="42">
        <f>SUM('By Neighborhood'!H16,'By Neighborhood'!H27,'By Neighborhood'!H38,'By Neighborhood'!H49)</f>
        <v>8</v>
      </c>
      <c r="I16" s="42">
        <f>SUM('By Neighborhood'!I16,'By Neighborhood'!I27,'By Neighborhood'!I38,'By Neighborhood'!I49)</f>
        <v>8</v>
      </c>
      <c r="J16" s="42">
        <f>SUM('By Neighborhood'!J16,'By Neighborhood'!J27,'By Neighborhood'!J38,'By Neighborhood'!J49)</f>
        <v>8</v>
      </c>
      <c r="K16" s="42">
        <f>SUM('By Neighborhood'!K16,'By Neighborhood'!K27,'By Neighborhood'!K38,'By Neighborhood'!K49)</f>
        <v>7</v>
      </c>
      <c r="L16" s="42">
        <f>SUM('By Neighborhood'!L16,'By Neighborhood'!L27,'By Neighborhood'!L38,'By Neighborhood'!L49)</f>
        <v>7</v>
      </c>
      <c r="M16" s="43">
        <f>SUM('By Neighborhood'!M16,'By Neighborhood'!M27,'By Neighborhood'!M38,'By Neighborhood'!M49)</f>
        <v>7</v>
      </c>
      <c r="N16" s="44">
        <f t="shared" si="0"/>
        <v>7</v>
      </c>
      <c r="O16" s="45">
        <f t="shared" si="1"/>
        <v>10</v>
      </c>
      <c r="P16" s="46">
        <f t="shared" si="2"/>
        <v>0.5882352941176471</v>
      </c>
    </row>
    <row r="17" spans="1:16" ht="11.25">
      <c r="A17" s="47"/>
      <c r="B17" s="48" t="s">
        <v>5</v>
      </c>
      <c r="C17" s="48">
        <f aca="true" t="shared" si="3" ref="C17:M17">SUM(C7:C16)</f>
        <v>812</v>
      </c>
      <c r="D17" s="49">
        <f t="shared" si="3"/>
        <v>625</v>
      </c>
      <c r="E17" s="50">
        <f t="shared" si="3"/>
        <v>477</v>
      </c>
      <c r="F17" s="50">
        <f t="shared" si="3"/>
        <v>379</v>
      </c>
      <c r="G17" s="50">
        <f t="shared" si="3"/>
        <v>324</v>
      </c>
      <c r="H17" s="50">
        <f t="shared" si="3"/>
        <v>311</v>
      </c>
      <c r="I17" s="50">
        <f t="shared" si="3"/>
        <v>326</v>
      </c>
      <c r="J17" s="50">
        <f t="shared" si="3"/>
        <v>288</v>
      </c>
      <c r="K17" s="50">
        <f t="shared" si="3"/>
        <v>300</v>
      </c>
      <c r="L17" s="50">
        <f t="shared" si="3"/>
        <v>356</v>
      </c>
      <c r="M17" s="51">
        <f t="shared" si="3"/>
        <v>459</v>
      </c>
      <c r="N17" s="52">
        <f t="shared" si="0"/>
        <v>288</v>
      </c>
      <c r="O17" s="53">
        <f t="shared" si="1"/>
        <v>524</v>
      </c>
      <c r="P17" s="54">
        <f t="shared" si="2"/>
        <v>0.645320197044335</v>
      </c>
    </row>
    <row r="18" spans="1:16" ht="11.25">
      <c r="A18" s="39" t="s">
        <v>248</v>
      </c>
      <c r="B18" s="40" t="s">
        <v>0</v>
      </c>
      <c r="C18" s="40">
        <f>SUM('By Neighborhood'!C51,'By Neighborhood'!C62,'By Neighborhood'!C73,'By Neighborhood'!C84,'By Neighborhood'!C95,'By Neighborhood'!C106,'By Neighborhood'!C117,'By Neighborhood'!C128,'By Neighborhood'!C139,'By Neighborhood'!C150,'By Neighborhood'!C161)</f>
        <v>1457</v>
      </c>
      <c r="D18" s="41">
        <f>SUM('By Neighborhood'!D51,'By Neighborhood'!D62,'By Neighborhood'!D73,'By Neighborhood'!D84,'By Neighborhood'!D95,'By Neighborhood'!D106,'By Neighborhood'!D117,'By Neighborhood'!D128,'By Neighborhood'!D139,'By Neighborhood'!D150,'By Neighborhood'!D161)</f>
        <v>1015</v>
      </c>
      <c r="E18" s="42">
        <f>SUM('By Neighborhood'!E51,'By Neighborhood'!E62,'By Neighborhood'!E73,'By Neighborhood'!E84,'By Neighborhood'!E95,'By Neighborhood'!E106,'By Neighborhood'!E117,'By Neighborhood'!E128,'By Neighborhood'!E139,'By Neighborhood'!E150,'By Neighborhood'!E161)</f>
        <v>630</v>
      </c>
      <c r="F18" s="42">
        <f>SUM('By Neighborhood'!F51,'By Neighborhood'!F62,'By Neighborhood'!F73,'By Neighborhood'!F84,'By Neighborhood'!F95,'By Neighborhood'!F106,'By Neighborhood'!F117,'By Neighborhood'!F128,'By Neighborhood'!F139,'By Neighborhood'!F150,'By Neighborhood'!F161)</f>
        <v>332</v>
      </c>
      <c r="G18" s="42">
        <f>SUM('By Neighborhood'!G51,'By Neighborhood'!G62,'By Neighborhood'!G73,'By Neighborhood'!G84,'By Neighborhood'!G95,'By Neighborhood'!G106,'By Neighborhood'!G117,'By Neighborhood'!G128,'By Neighborhood'!G139,'By Neighborhood'!G150,'By Neighborhood'!G161)</f>
        <v>183</v>
      </c>
      <c r="H18" s="42">
        <f>SUM('By Neighborhood'!H51,'By Neighborhood'!H62,'By Neighborhood'!H73,'By Neighborhood'!H84,'By Neighborhood'!H95,'By Neighborhood'!H106,'By Neighborhood'!H117,'By Neighborhood'!H128,'By Neighborhood'!H139,'By Neighborhood'!H150,'By Neighborhood'!H161)</f>
        <v>155</v>
      </c>
      <c r="I18" s="42">
        <f>SUM('By Neighborhood'!I51,'By Neighborhood'!I62,'By Neighborhood'!I73,'By Neighborhood'!I84,'By Neighborhood'!I95,'By Neighborhood'!I106,'By Neighborhood'!I117,'By Neighborhood'!I128,'By Neighborhood'!I139,'By Neighborhood'!I150,'By Neighborhood'!I161)</f>
        <v>180</v>
      </c>
      <c r="J18" s="42">
        <f>SUM('By Neighborhood'!J51,'By Neighborhood'!J62,'By Neighborhood'!J73,'By Neighborhood'!J84,'By Neighborhood'!J95,'By Neighborhood'!J106,'By Neighborhood'!J117,'By Neighborhood'!J128,'By Neighborhood'!J139,'By Neighborhood'!J150,'By Neighborhood'!J161)</f>
        <v>173</v>
      </c>
      <c r="K18" s="42">
        <f>SUM('By Neighborhood'!K51,'By Neighborhood'!K62,'By Neighborhood'!K73,'By Neighborhood'!K84,'By Neighborhood'!K95,'By Neighborhood'!K106,'By Neighborhood'!K117,'By Neighborhood'!K128,'By Neighborhood'!K139,'By Neighborhood'!K150,'By Neighborhood'!K161)</f>
        <v>228</v>
      </c>
      <c r="L18" s="42">
        <f>SUM('By Neighborhood'!L51,'By Neighborhood'!L62,'By Neighborhood'!L73,'By Neighborhood'!L84,'By Neighborhood'!L95,'By Neighborhood'!L106,'By Neighborhood'!L117,'By Neighborhood'!L128,'By Neighborhood'!L139,'By Neighborhood'!L150,'By Neighborhood'!L161)</f>
        <v>324</v>
      </c>
      <c r="M18" s="43">
        <f>SUM('By Neighborhood'!M51,'By Neighborhood'!M62,'By Neighborhood'!M73,'By Neighborhood'!M84,'By Neighborhood'!M95,'By Neighborhood'!M106,'By Neighborhood'!M117,'By Neighborhood'!M128,'By Neighborhood'!M139,'By Neighborhood'!M150,'By Neighborhood'!M161)</f>
        <v>383</v>
      </c>
      <c r="N18" s="44">
        <f t="shared" si="0"/>
        <v>155</v>
      </c>
      <c r="O18" s="45">
        <f t="shared" si="1"/>
        <v>1302</v>
      </c>
      <c r="P18" s="46">
        <f t="shared" si="2"/>
        <v>0.8936170212765957</v>
      </c>
    </row>
    <row r="19" spans="1:16" ht="11.25">
      <c r="A19" s="5" t="s">
        <v>244</v>
      </c>
      <c r="B19" s="40" t="s">
        <v>1</v>
      </c>
      <c r="C19" s="40">
        <f>SUM('By Neighborhood'!C52,'By Neighborhood'!C63,'By Neighborhood'!C74,'By Neighborhood'!C85,'By Neighborhood'!C96,'By Neighborhood'!C107,'By Neighborhood'!C118,'By Neighborhood'!C129,'By Neighborhood'!C140,'By Neighborhood'!C151,'By Neighborhood'!C162)</f>
        <v>3170</v>
      </c>
      <c r="D19" s="41">
        <f>SUM('By Neighborhood'!D52,'By Neighborhood'!D63,'By Neighborhood'!D74,'By Neighborhood'!D85,'By Neighborhood'!D96,'By Neighborhood'!D107,'By Neighborhood'!D118,'By Neighborhood'!D129,'By Neighborhood'!D140,'By Neighborhood'!D151,'By Neighborhood'!D162)</f>
        <v>1553</v>
      </c>
      <c r="E19" s="42">
        <f>SUM('By Neighborhood'!E52,'By Neighborhood'!E63,'By Neighborhood'!E74,'By Neighborhood'!E85,'By Neighborhood'!E96,'By Neighborhood'!E107,'By Neighborhood'!E118,'By Neighborhood'!E129,'By Neighborhood'!E140,'By Neighborhood'!E151,'By Neighborhood'!E162)</f>
        <v>694</v>
      </c>
      <c r="F19" s="42">
        <f>SUM('By Neighborhood'!F52,'By Neighborhood'!F63,'By Neighborhood'!F74,'By Neighborhood'!F85,'By Neighborhood'!F96,'By Neighborhood'!F107,'By Neighborhood'!F118,'By Neighborhood'!F129,'By Neighborhood'!F140,'By Neighborhood'!F151,'By Neighborhood'!F162)</f>
        <v>291</v>
      </c>
      <c r="G19" s="42">
        <f>SUM('By Neighborhood'!G52,'By Neighborhood'!G63,'By Neighborhood'!G74,'By Neighborhood'!G85,'By Neighborhood'!G96,'By Neighborhood'!G107,'By Neighborhood'!G118,'By Neighborhood'!G129,'By Neighborhood'!G140,'By Neighborhood'!G151,'By Neighborhood'!G162)</f>
        <v>172</v>
      </c>
      <c r="H19" s="42">
        <f>SUM('By Neighborhood'!H52,'By Neighborhood'!H63,'By Neighborhood'!H74,'By Neighborhood'!H85,'By Neighborhood'!H96,'By Neighborhood'!H107,'By Neighborhood'!H118,'By Neighborhood'!H129,'By Neighborhood'!H140,'By Neighborhood'!H151,'By Neighborhood'!H162)</f>
        <v>200</v>
      </c>
      <c r="I19" s="42">
        <f>SUM('By Neighborhood'!I52,'By Neighborhood'!I63,'By Neighborhood'!I74,'By Neighborhood'!I85,'By Neighborhood'!I96,'By Neighborhood'!I107,'By Neighborhood'!I118,'By Neighborhood'!I129,'By Neighborhood'!I140,'By Neighborhood'!I151,'By Neighborhood'!I162)</f>
        <v>258</v>
      </c>
      <c r="J19" s="42">
        <f>SUM('By Neighborhood'!J52,'By Neighborhood'!J63,'By Neighborhood'!J74,'By Neighborhood'!J85,'By Neighborhood'!J96,'By Neighborhood'!J107,'By Neighborhood'!J118,'By Neighborhood'!J129,'By Neighborhood'!J140,'By Neighborhood'!J151,'By Neighborhood'!J162)</f>
        <v>232</v>
      </c>
      <c r="K19" s="42">
        <f>SUM('By Neighborhood'!K52,'By Neighborhood'!K63,'By Neighborhood'!K74,'By Neighborhood'!K85,'By Neighborhood'!K96,'By Neighborhood'!K107,'By Neighborhood'!K118,'By Neighborhood'!K129,'By Neighborhood'!K140,'By Neighborhood'!K151,'By Neighborhood'!K162)</f>
        <v>379</v>
      </c>
      <c r="L19" s="42">
        <f>SUM('By Neighborhood'!L52,'By Neighborhood'!L63,'By Neighborhood'!L74,'By Neighborhood'!L85,'By Neighborhood'!L96,'By Neighborhood'!L107,'By Neighborhood'!L118,'By Neighborhood'!L129,'By Neighborhood'!L140,'By Neighborhood'!L151,'By Neighborhood'!L162)</f>
        <v>682</v>
      </c>
      <c r="M19" s="43">
        <f>SUM('By Neighborhood'!M52,'By Neighborhood'!M63,'By Neighborhood'!M74,'By Neighborhood'!M85,'By Neighborhood'!M96,'By Neighborhood'!M107,'By Neighborhood'!M118,'By Neighborhood'!M129,'By Neighborhood'!M140,'By Neighborhood'!M151,'By Neighborhood'!M162)</f>
        <v>1212</v>
      </c>
      <c r="N19" s="44">
        <f t="shared" si="0"/>
        <v>172</v>
      </c>
      <c r="O19" s="45">
        <f t="shared" si="1"/>
        <v>2998</v>
      </c>
      <c r="P19" s="46">
        <f t="shared" si="2"/>
        <v>0.9457413249211356</v>
      </c>
    </row>
    <row r="20" spans="1:16" ht="11.25">
      <c r="A20" s="5"/>
      <c r="B20" s="40" t="s">
        <v>2</v>
      </c>
      <c r="C20" s="40">
        <f>SUM('By Neighborhood'!C53,'By Neighborhood'!C64,'By Neighborhood'!C75,'By Neighborhood'!C86,'By Neighborhood'!C97,'By Neighborhood'!C108,'By Neighborhood'!C119,'By Neighborhood'!C130,'By Neighborhood'!C141,'By Neighborhood'!C152,'By Neighborhood'!C163)</f>
        <v>3691</v>
      </c>
      <c r="D20" s="41">
        <f>SUM('By Neighborhood'!D53,'By Neighborhood'!D64,'By Neighborhood'!D75,'By Neighborhood'!D86,'By Neighborhood'!D97,'By Neighborhood'!D108,'By Neighborhood'!D119,'By Neighborhood'!D130,'By Neighborhood'!D141,'By Neighborhood'!D152,'By Neighborhood'!D163)</f>
        <v>1031</v>
      </c>
      <c r="E20" s="42">
        <f>SUM('By Neighborhood'!E53,'By Neighborhood'!E64,'By Neighborhood'!E75,'By Neighborhood'!E86,'By Neighborhood'!E97,'By Neighborhood'!E108,'By Neighborhood'!E119,'By Neighborhood'!E130,'By Neighborhood'!E141,'By Neighborhood'!E152,'By Neighborhood'!E163)</f>
        <v>608</v>
      </c>
      <c r="F20" s="42">
        <f>SUM('By Neighborhood'!F53,'By Neighborhood'!F64,'By Neighborhood'!F75,'By Neighborhood'!F86,'By Neighborhood'!F97,'By Neighborhood'!F108,'By Neighborhood'!F119,'By Neighborhood'!F130,'By Neighborhood'!F141,'By Neighborhood'!F152,'By Neighborhood'!F163)</f>
        <v>281</v>
      </c>
      <c r="G20" s="42">
        <f>SUM('By Neighborhood'!G53,'By Neighborhood'!G64,'By Neighborhood'!G75,'By Neighborhood'!G86,'By Neighborhood'!G97,'By Neighborhood'!G108,'By Neighborhood'!G119,'By Neighborhood'!G130,'By Neighborhood'!G141,'By Neighborhood'!G152,'By Neighborhood'!G163)</f>
        <v>137</v>
      </c>
      <c r="H20" s="42">
        <f>SUM('By Neighborhood'!H53,'By Neighborhood'!H64,'By Neighborhood'!H75,'By Neighborhood'!H86,'By Neighborhood'!H97,'By Neighborhood'!H108,'By Neighborhood'!H119,'By Neighborhood'!H130,'By Neighborhood'!H141,'By Neighborhood'!H152,'By Neighborhood'!H163)</f>
        <v>103</v>
      </c>
      <c r="I20" s="42">
        <f>SUM('By Neighborhood'!I53,'By Neighborhood'!I64,'By Neighborhood'!I75,'By Neighborhood'!I86,'By Neighborhood'!I97,'By Neighborhood'!I108,'By Neighborhood'!I119,'By Neighborhood'!I130,'By Neighborhood'!I141,'By Neighborhood'!I152,'By Neighborhood'!I163)</f>
        <v>154</v>
      </c>
      <c r="J20" s="42">
        <f>SUM('By Neighborhood'!J53,'By Neighborhood'!J64,'By Neighborhood'!J75,'By Neighborhood'!J86,'By Neighborhood'!J97,'By Neighborhood'!J108,'By Neighborhood'!J119,'By Neighborhood'!J130,'By Neighborhood'!J141,'By Neighborhood'!J152,'By Neighborhood'!J163)</f>
        <v>181</v>
      </c>
      <c r="K20" s="42">
        <f>SUM('By Neighborhood'!K53,'By Neighborhood'!K64,'By Neighborhood'!K75,'By Neighborhood'!K86,'By Neighborhood'!K97,'By Neighborhood'!K108,'By Neighborhood'!K119,'By Neighborhood'!K130,'By Neighborhood'!K141,'By Neighborhood'!K152,'By Neighborhood'!K163)</f>
        <v>283</v>
      </c>
      <c r="L20" s="42">
        <f>SUM('By Neighborhood'!L53,'By Neighborhood'!L64,'By Neighborhood'!L75,'By Neighborhood'!L86,'By Neighborhood'!L97,'By Neighborhood'!L108,'By Neighborhood'!L119,'By Neighborhood'!L130,'By Neighborhood'!L141,'By Neighborhood'!L152,'By Neighborhood'!L163)</f>
        <v>492</v>
      </c>
      <c r="M20" s="43">
        <f>SUM('By Neighborhood'!M53,'By Neighborhood'!M64,'By Neighborhood'!M75,'By Neighborhood'!M86,'By Neighborhood'!M97,'By Neighborhood'!M108,'By Neighborhood'!M119,'By Neighborhood'!M130,'By Neighborhood'!M141,'By Neighborhood'!M152,'By Neighborhood'!M163)</f>
        <v>690</v>
      </c>
      <c r="N20" s="44">
        <f t="shared" si="0"/>
        <v>103</v>
      </c>
      <c r="O20" s="45">
        <f t="shared" si="1"/>
        <v>3588</v>
      </c>
      <c r="P20" s="46">
        <f t="shared" si="2"/>
        <v>0.9720942833920346</v>
      </c>
    </row>
    <row r="21" spans="1:16" ht="11.25">
      <c r="A21" s="5"/>
      <c r="B21" s="40" t="s">
        <v>494</v>
      </c>
      <c r="C21" s="40">
        <f>SUM('By Neighborhood'!C54,'By Neighborhood'!C65,'By Neighborhood'!C76,'By Neighborhood'!C87,'By Neighborhood'!C98,'By Neighborhood'!C109,'By Neighborhood'!C120,'By Neighborhood'!C131,'By Neighborhood'!C142,'By Neighborhood'!C153,'By Neighborhood'!C164)</f>
        <v>653</v>
      </c>
      <c r="D21" s="41">
        <f>SUM('By Neighborhood'!D54,'By Neighborhood'!D65,'By Neighborhood'!D76,'By Neighborhood'!D87,'By Neighborhood'!D98,'By Neighborhood'!D109,'By Neighborhood'!D120,'By Neighborhood'!D131,'By Neighborhood'!D142,'By Neighborhood'!D153,'By Neighborhood'!D164)</f>
        <v>389</v>
      </c>
      <c r="E21" s="42">
        <f>SUM('By Neighborhood'!E54,'By Neighborhood'!E65,'By Neighborhood'!E76,'By Neighborhood'!E87,'By Neighborhood'!E98,'By Neighborhood'!E109,'By Neighborhood'!E120,'By Neighborhood'!E131,'By Neighborhood'!E142,'By Neighborhood'!E153,'By Neighborhood'!E164)</f>
        <v>246</v>
      </c>
      <c r="F21" s="42">
        <f>SUM('By Neighborhood'!F54,'By Neighborhood'!F65,'By Neighborhood'!F76,'By Neighborhood'!F87,'By Neighborhood'!F98,'By Neighborhood'!F109,'By Neighborhood'!F120,'By Neighborhood'!F131,'By Neighborhood'!F142,'By Neighborhood'!F153,'By Neighborhood'!F164)</f>
        <v>160</v>
      </c>
      <c r="G21" s="42">
        <f>SUM('By Neighborhood'!G54,'By Neighborhood'!G65,'By Neighborhood'!G76,'By Neighborhood'!G87,'By Neighborhood'!G98,'By Neighborhood'!G109,'By Neighborhood'!G120,'By Neighborhood'!G131,'By Neighborhood'!G142,'By Neighborhood'!G153,'By Neighborhood'!G164)</f>
        <v>127</v>
      </c>
      <c r="H21" s="42">
        <f>SUM('By Neighborhood'!H54,'By Neighborhood'!H65,'By Neighborhood'!H76,'By Neighborhood'!H87,'By Neighborhood'!H98,'By Neighborhood'!H109,'By Neighborhood'!H120,'By Neighborhood'!H131,'By Neighborhood'!H142,'By Neighborhood'!H153,'By Neighborhood'!H164)</f>
        <v>137</v>
      </c>
      <c r="I21" s="42">
        <f>SUM('By Neighborhood'!I54,'By Neighborhood'!I65,'By Neighborhood'!I76,'By Neighborhood'!I87,'By Neighborhood'!I98,'By Neighborhood'!I109,'By Neighborhood'!I120,'By Neighborhood'!I131,'By Neighborhood'!I142,'By Neighborhood'!I153,'By Neighborhood'!I164)</f>
        <v>157</v>
      </c>
      <c r="J21" s="42">
        <f>SUM('By Neighborhood'!J54,'By Neighborhood'!J65,'By Neighborhood'!J76,'By Neighborhood'!J87,'By Neighborhood'!J98,'By Neighborhood'!J109,'By Neighborhood'!J120,'By Neighborhood'!J131,'By Neighborhood'!J142,'By Neighborhood'!J153,'By Neighborhood'!J164)</f>
        <v>155</v>
      </c>
      <c r="K21" s="42">
        <f>SUM('By Neighborhood'!K54,'By Neighborhood'!K65,'By Neighborhood'!K76,'By Neighborhood'!K87,'By Neighborhood'!K98,'By Neighborhood'!K109,'By Neighborhood'!K120,'By Neighborhood'!K131,'By Neighborhood'!K142,'By Neighborhood'!K153,'By Neighborhood'!K164)</f>
        <v>174</v>
      </c>
      <c r="L21" s="42">
        <f>SUM('By Neighborhood'!L54,'By Neighborhood'!L65,'By Neighborhood'!L76,'By Neighborhood'!L87,'By Neighborhood'!L98,'By Neighborhood'!L109,'By Neighborhood'!L120,'By Neighborhood'!L131,'By Neighborhood'!L142,'By Neighborhood'!L153,'By Neighborhood'!L164)</f>
        <v>176</v>
      </c>
      <c r="M21" s="43">
        <f>SUM('By Neighborhood'!M54,'By Neighborhood'!M65,'By Neighborhood'!M76,'By Neighborhood'!M87,'By Neighborhood'!M98,'By Neighborhood'!M109,'By Neighborhood'!M120,'By Neighborhood'!M131,'By Neighborhood'!M142,'By Neighborhood'!M153,'By Neighborhood'!M164)</f>
        <v>160</v>
      </c>
      <c r="N21" s="44">
        <f t="shared" si="0"/>
        <v>127</v>
      </c>
      <c r="O21" s="45">
        <f t="shared" si="1"/>
        <v>526</v>
      </c>
      <c r="P21" s="46">
        <f t="shared" si="2"/>
        <v>0.8055130168453293</v>
      </c>
    </row>
    <row r="22" spans="1:16" ht="11.25">
      <c r="A22" s="5"/>
      <c r="B22" s="40" t="s">
        <v>3</v>
      </c>
      <c r="C22" s="40">
        <f>SUM('By Neighborhood'!C55,'By Neighborhood'!C66,'By Neighborhood'!C77,'By Neighborhood'!C88,'By Neighborhood'!C99,'By Neighborhood'!C110,'By Neighborhood'!C121,'By Neighborhood'!C132,'By Neighborhood'!C143,'By Neighborhood'!C154,'By Neighborhood'!C165)</f>
        <v>169</v>
      </c>
      <c r="D22" s="41">
        <f>SUM('By Neighborhood'!D55,'By Neighborhood'!D66,'By Neighborhood'!D77,'By Neighborhood'!D88,'By Neighborhood'!D99,'By Neighborhood'!D110,'By Neighborhood'!D121,'By Neighborhood'!D132,'By Neighborhood'!D143,'By Neighborhood'!D154,'By Neighborhood'!D165)</f>
        <v>123</v>
      </c>
      <c r="E22" s="42">
        <f>SUM('By Neighborhood'!E55,'By Neighborhood'!E66,'By Neighborhood'!E77,'By Neighborhood'!E88,'By Neighborhood'!E99,'By Neighborhood'!E110,'By Neighborhood'!E121,'By Neighborhood'!E132,'By Neighborhood'!E143,'By Neighborhood'!E154,'By Neighborhood'!E165)</f>
        <v>101</v>
      </c>
      <c r="F22" s="42">
        <f>SUM('By Neighborhood'!F55,'By Neighborhood'!F66,'By Neighborhood'!F77,'By Neighborhood'!F88,'By Neighborhood'!F99,'By Neighborhood'!F110,'By Neighborhood'!F121,'By Neighborhood'!F132,'By Neighborhood'!F143,'By Neighborhood'!F154,'By Neighborhood'!F165)</f>
        <v>86</v>
      </c>
      <c r="G22" s="42">
        <f>SUM('By Neighborhood'!G55,'By Neighborhood'!G66,'By Neighborhood'!G77,'By Neighborhood'!G88,'By Neighborhood'!G99,'By Neighborhood'!G110,'By Neighborhood'!G121,'By Neighborhood'!G132,'By Neighborhood'!G143,'By Neighborhood'!G154,'By Neighborhood'!G165)</f>
        <v>71</v>
      </c>
      <c r="H22" s="42">
        <f>SUM('By Neighborhood'!H55,'By Neighborhood'!H66,'By Neighborhood'!H77,'By Neighborhood'!H88,'By Neighborhood'!H99,'By Neighborhood'!H110,'By Neighborhood'!H121,'By Neighborhood'!H132,'By Neighborhood'!H143,'By Neighborhood'!H154,'By Neighborhood'!H165)</f>
        <v>71</v>
      </c>
      <c r="I22" s="42">
        <f>SUM('By Neighborhood'!I55,'By Neighborhood'!I66,'By Neighborhood'!I77,'By Neighborhood'!I88,'By Neighborhood'!I99,'By Neighborhood'!I110,'By Neighborhood'!I121,'By Neighborhood'!I132,'By Neighborhood'!I143,'By Neighborhood'!I154,'By Neighborhood'!I165)</f>
        <v>67</v>
      </c>
      <c r="J22" s="42">
        <f>SUM('By Neighborhood'!J55,'By Neighborhood'!J66,'By Neighborhood'!J77,'By Neighborhood'!J88,'By Neighborhood'!J99,'By Neighborhood'!J110,'By Neighborhood'!J121,'By Neighborhood'!J132,'By Neighborhood'!J143,'By Neighborhood'!J154,'By Neighborhood'!J165)</f>
        <v>57</v>
      </c>
      <c r="K22" s="42">
        <f>SUM('By Neighborhood'!K55,'By Neighborhood'!K66,'By Neighborhood'!K77,'By Neighborhood'!K88,'By Neighborhood'!K99,'By Neighborhood'!K110,'By Neighborhood'!K121,'By Neighborhood'!K132,'By Neighborhood'!K143,'By Neighborhood'!K154,'By Neighborhood'!K165)</f>
        <v>60</v>
      </c>
      <c r="L22" s="42">
        <f>SUM('By Neighborhood'!L55,'By Neighborhood'!L66,'By Neighborhood'!L77,'By Neighborhood'!L88,'By Neighborhood'!L99,'By Neighborhood'!L110,'By Neighborhood'!L121,'By Neighborhood'!L132,'By Neighborhood'!L143,'By Neighborhood'!L154,'By Neighborhood'!L165)</f>
        <v>78</v>
      </c>
      <c r="M22" s="43">
        <f>SUM('By Neighborhood'!M55,'By Neighborhood'!M66,'By Neighborhood'!M77,'By Neighborhood'!M88,'By Neighborhood'!M99,'By Neighborhood'!M110,'By Neighborhood'!M121,'By Neighborhood'!M132,'By Neighborhood'!M143,'By Neighborhood'!M154,'By Neighborhood'!M165)</f>
        <v>92</v>
      </c>
      <c r="N22" s="44">
        <f t="shared" si="0"/>
        <v>57</v>
      </c>
      <c r="O22" s="45">
        <f t="shared" si="1"/>
        <v>112</v>
      </c>
      <c r="P22" s="46">
        <f t="shared" si="2"/>
        <v>0.6627218934911243</v>
      </c>
    </row>
    <row r="23" spans="1:16" ht="11.25">
      <c r="A23" s="5"/>
      <c r="B23" s="40" t="s">
        <v>105</v>
      </c>
      <c r="C23" s="40">
        <f>SUM('By Neighborhood'!C56,'By Neighborhood'!C67,'By Neighborhood'!C78,'By Neighborhood'!C89,'By Neighborhood'!C100,'By Neighborhood'!C111,'By Neighborhood'!C122,'By Neighborhood'!C133,'By Neighborhood'!C144,'By Neighborhood'!C155,'By Neighborhood'!C166)</f>
        <v>448</v>
      </c>
      <c r="D23" s="41">
        <f>SUM('By Neighborhood'!D56,'By Neighborhood'!D67,'By Neighborhood'!D78,'By Neighborhood'!D89,'By Neighborhood'!D100,'By Neighborhood'!D111,'By Neighborhood'!D122,'By Neighborhood'!D133,'By Neighborhood'!D144,'By Neighborhood'!D155,'By Neighborhood'!D166)</f>
        <v>303</v>
      </c>
      <c r="E23" s="42">
        <f>SUM('By Neighborhood'!E56,'By Neighborhood'!E67,'By Neighborhood'!E78,'By Neighborhood'!E89,'By Neighborhood'!E100,'By Neighborhood'!E111,'By Neighborhood'!E122,'By Neighborhood'!E133,'By Neighborhood'!E144,'By Neighborhood'!E155,'By Neighborhood'!E166)</f>
        <v>235</v>
      </c>
      <c r="F23" s="42">
        <f>SUM('By Neighborhood'!F56,'By Neighborhood'!F67,'By Neighborhood'!F78,'By Neighborhood'!F89,'By Neighborhood'!F100,'By Neighborhood'!F111,'By Neighborhood'!F122,'By Neighborhood'!F133,'By Neighborhood'!F144,'By Neighborhood'!F155,'By Neighborhood'!F166)</f>
        <v>184</v>
      </c>
      <c r="G23" s="42">
        <f>SUM('By Neighborhood'!G56,'By Neighborhood'!G67,'By Neighborhood'!G78,'By Neighborhood'!G89,'By Neighborhood'!G100,'By Neighborhood'!G111,'By Neighborhood'!G122,'By Neighborhood'!G133,'By Neighborhood'!G144,'By Neighborhood'!G155,'By Neighborhood'!G166)</f>
        <v>172</v>
      </c>
      <c r="H23" s="42">
        <f>SUM('By Neighborhood'!H56,'By Neighborhood'!H67,'By Neighborhood'!H78,'By Neighborhood'!H89,'By Neighborhood'!H100,'By Neighborhood'!H111,'By Neighborhood'!H122,'By Neighborhood'!H133,'By Neighborhood'!H144,'By Neighborhood'!H155,'By Neighborhood'!H166)</f>
        <v>152</v>
      </c>
      <c r="I23" s="42">
        <f>SUM('By Neighborhood'!I56,'By Neighborhood'!I67,'By Neighborhood'!I78,'By Neighborhood'!I89,'By Neighborhood'!I100,'By Neighborhood'!I111,'By Neighborhood'!I122,'By Neighborhood'!I133,'By Neighborhood'!I144,'By Neighborhood'!I155,'By Neighborhood'!I166)</f>
        <v>149</v>
      </c>
      <c r="J23" s="42">
        <f>SUM('By Neighborhood'!J56,'By Neighborhood'!J67,'By Neighborhood'!J78,'By Neighborhood'!J89,'By Neighborhood'!J100,'By Neighborhood'!J111,'By Neighborhood'!J122,'By Neighborhood'!J133,'By Neighborhood'!J144,'By Neighborhood'!J155,'By Neighborhood'!J166)</f>
        <v>163</v>
      </c>
      <c r="K23" s="42">
        <f>SUM('By Neighborhood'!K56,'By Neighborhood'!K67,'By Neighborhood'!K78,'By Neighborhood'!K89,'By Neighborhood'!K100,'By Neighborhood'!K111,'By Neighborhood'!K122,'By Neighborhood'!K133,'By Neighborhood'!K144,'By Neighborhood'!K155,'By Neighborhood'!K166)</f>
        <v>188</v>
      </c>
      <c r="L23" s="42">
        <f>SUM('By Neighborhood'!L56,'By Neighborhood'!L67,'By Neighborhood'!L78,'By Neighborhood'!L89,'By Neighborhood'!L100,'By Neighborhood'!L111,'By Neighborhood'!L122,'By Neighborhood'!L133,'By Neighborhood'!L144,'By Neighborhood'!L155,'By Neighborhood'!L166)</f>
        <v>213</v>
      </c>
      <c r="M23" s="43">
        <f>SUM('By Neighborhood'!M56,'By Neighborhood'!M67,'By Neighborhood'!M78,'By Neighborhood'!M89,'By Neighborhood'!M100,'By Neighborhood'!M111,'By Neighborhood'!M122,'By Neighborhood'!M133,'By Neighborhood'!M144,'By Neighborhood'!M155,'By Neighborhood'!M166)</f>
        <v>250</v>
      </c>
      <c r="N23" s="44">
        <f t="shared" si="0"/>
        <v>149</v>
      </c>
      <c r="O23" s="45">
        <f t="shared" si="1"/>
        <v>299</v>
      </c>
      <c r="P23" s="46">
        <f t="shared" si="2"/>
        <v>0.6674107142857143</v>
      </c>
    </row>
    <row r="24" spans="1:16" ht="11.25">
      <c r="A24" s="5"/>
      <c r="B24" s="40" t="s">
        <v>109</v>
      </c>
      <c r="C24" s="40">
        <f>SUM('By Neighborhood'!C57,'By Neighborhood'!C68,'By Neighborhood'!C79,'By Neighborhood'!C90,'By Neighborhood'!C101,'By Neighborhood'!C112,'By Neighborhood'!C123,'By Neighborhood'!C134,'By Neighborhood'!C145,'By Neighborhood'!C156,'By Neighborhood'!C167)</f>
        <v>243</v>
      </c>
      <c r="D24" s="41">
        <f>SUM('By Neighborhood'!D57,'By Neighborhood'!D68,'By Neighborhood'!D79,'By Neighborhood'!D90,'By Neighborhood'!D101,'By Neighborhood'!D112,'By Neighborhood'!D123,'By Neighborhood'!D134,'By Neighborhood'!D145,'By Neighborhood'!D156,'By Neighborhood'!D167)</f>
        <v>155</v>
      </c>
      <c r="E24" s="42">
        <f>SUM('By Neighborhood'!E57,'By Neighborhood'!E68,'By Neighborhood'!E79,'By Neighborhood'!E90,'By Neighborhood'!E101,'By Neighborhood'!E112,'By Neighborhood'!E123,'By Neighborhood'!E134,'By Neighborhood'!E145,'By Neighborhood'!E156,'By Neighborhood'!E167)</f>
        <v>128</v>
      </c>
      <c r="F24" s="42">
        <f>SUM('By Neighborhood'!F57,'By Neighborhood'!F68,'By Neighborhood'!F79,'By Neighborhood'!F90,'By Neighborhood'!F101,'By Neighborhood'!F112,'By Neighborhood'!F123,'By Neighborhood'!F134,'By Neighborhood'!F145,'By Neighborhood'!F156,'By Neighborhood'!F167)</f>
        <v>104</v>
      </c>
      <c r="G24" s="42">
        <f>SUM('By Neighborhood'!G57,'By Neighborhood'!G68,'By Neighborhood'!G79,'By Neighborhood'!G90,'By Neighborhood'!G101,'By Neighborhood'!G112,'By Neighborhood'!G123,'By Neighborhood'!G134,'By Neighborhood'!G145,'By Neighborhood'!G156,'By Neighborhood'!G167)</f>
        <v>91</v>
      </c>
      <c r="H24" s="42">
        <f>SUM('By Neighborhood'!H57,'By Neighborhood'!H68,'By Neighborhood'!H79,'By Neighborhood'!H90,'By Neighborhood'!H101,'By Neighborhood'!H112,'By Neighborhood'!H123,'By Neighborhood'!H134,'By Neighborhood'!H145,'By Neighborhood'!H156,'By Neighborhood'!H167)</f>
        <v>98</v>
      </c>
      <c r="I24" s="42">
        <f>SUM('By Neighborhood'!I57,'By Neighborhood'!I68,'By Neighborhood'!I79,'By Neighborhood'!I90,'By Neighborhood'!I101,'By Neighborhood'!I112,'By Neighborhood'!I123,'By Neighborhood'!I134,'By Neighborhood'!I145,'By Neighborhood'!I156,'By Neighborhood'!I167)</f>
        <v>100</v>
      </c>
      <c r="J24" s="42">
        <f>SUM('By Neighborhood'!J57,'By Neighborhood'!J68,'By Neighborhood'!J79,'By Neighborhood'!J90,'By Neighborhood'!J101,'By Neighborhood'!J112,'By Neighborhood'!J123,'By Neighborhood'!J134,'By Neighborhood'!J145,'By Neighborhood'!J156,'By Neighborhood'!J167)</f>
        <v>101</v>
      </c>
      <c r="K24" s="42">
        <f>SUM('By Neighborhood'!K57,'By Neighborhood'!K68,'By Neighborhood'!K79,'By Neighborhood'!K90,'By Neighborhood'!K101,'By Neighborhood'!K112,'By Neighborhood'!K123,'By Neighborhood'!K134,'By Neighborhood'!K145,'By Neighborhood'!K156,'By Neighborhood'!K167)</f>
        <v>111</v>
      </c>
      <c r="L24" s="42">
        <f>SUM('By Neighborhood'!L57,'By Neighborhood'!L68,'By Neighborhood'!L79,'By Neighborhood'!L90,'By Neighborhood'!L101,'By Neighborhood'!L112,'By Neighborhood'!L123,'By Neighborhood'!L134,'By Neighborhood'!L145,'By Neighborhood'!L156,'By Neighborhood'!L167)</f>
        <v>138</v>
      </c>
      <c r="M24" s="43">
        <f>SUM('By Neighborhood'!M57,'By Neighborhood'!M68,'By Neighborhood'!M79,'By Neighborhood'!M90,'By Neighborhood'!M101,'By Neighborhood'!M112,'By Neighborhood'!M123,'By Neighborhood'!M134,'By Neighborhood'!M145,'By Neighborhood'!M156,'By Neighborhood'!M167)</f>
        <v>164</v>
      </c>
      <c r="N24" s="44">
        <f t="shared" si="0"/>
        <v>91</v>
      </c>
      <c r="O24" s="45">
        <f t="shared" si="1"/>
        <v>152</v>
      </c>
      <c r="P24" s="46">
        <f t="shared" si="2"/>
        <v>0.6255144032921811</v>
      </c>
    </row>
    <row r="25" spans="1:16" ht="11.25">
      <c r="A25" s="5"/>
      <c r="B25" s="40" t="s">
        <v>296</v>
      </c>
      <c r="C25" s="40">
        <f>SUM('By Neighborhood'!C58,'By Neighborhood'!C69,'By Neighborhood'!C80,'By Neighborhood'!C91,'By Neighborhood'!C102,'By Neighborhood'!C113,'By Neighborhood'!C124,'By Neighborhood'!C135,'By Neighborhood'!C146,'By Neighborhood'!C157,'By Neighborhood'!C168)</f>
        <v>328</v>
      </c>
      <c r="D25" s="41">
        <f>SUM('By Neighborhood'!D58,'By Neighborhood'!D69,'By Neighborhood'!D80,'By Neighborhood'!D91,'By Neighborhood'!D102,'By Neighborhood'!D113,'By Neighborhood'!D124,'By Neighborhood'!D135,'By Neighborhood'!D146,'By Neighborhood'!D157,'By Neighborhood'!D168)</f>
        <v>102</v>
      </c>
      <c r="E25" s="42">
        <f>SUM('By Neighborhood'!E58,'By Neighborhood'!E69,'By Neighborhood'!E80,'By Neighborhood'!E91,'By Neighborhood'!E102,'By Neighborhood'!E113,'By Neighborhood'!E124,'By Neighborhood'!E135,'By Neighborhood'!E146,'By Neighborhood'!E157,'By Neighborhood'!E168)</f>
        <v>121</v>
      </c>
      <c r="F25" s="42">
        <f>SUM('By Neighborhood'!F58,'By Neighborhood'!F69,'By Neighborhood'!F80,'By Neighborhood'!F91,'By Neighborhood'!F102,'By Neighborhood'!F113,'By Neighborhood'!F124,'By Neighborhood'!F135,'By Neighborhood'!F146,'By Neighborhood'!F157,'By Neighborhood'!F168)</f>
        <v>115</v>
      </c>
      <c r="G25" s="42">
        <f>SUM('By Neighborhood'!G58,'By Neighborhood'!G69,'By Neighborhood'!G80,'By Neighborhood'!G91,'By Neighborhood'!G102,'By Neighborhood'!G113,'By Neighborhood'!G124,'By Neighborhood'!G135,'By Neighborhood'!G146,'By Neighborhood'!G157,'By Neighborhood'!G168)</f>
        <v>117</v>
      </c>
      <c r="H25" s="42">
        <f>SUM('By Neighborhood'!H58,'By Neighborhood'!H69,'By Neighborhood'!H80,'By Neighborhood'!H91,'By Neighborhood'!H102,'By Neighborhood'!H113,'By Neighborhood'!H124,'By Neighborhood'!H135,'By Neighborhood'!H146,'By Neighborhood'!H157,'By Neighborhood'!H168)</f>
        <v>108</v>
      </c>
      <c r="I25" s="42">
        <f>SUM('By Neighborhood'!I58,'By Neighborhood'!I69,'By Neighborhood'!I80,'By Neighborhood'!I91,'By Neighborhood'!I102,'By Neighborhood'!I113,'By Neighborhood'!I124,'By Neighborhood'!I135,'By Neighborhood'!I146,'By Neighborhood'!I157,'By Neighborhood'!I168)</f>
        <v>108</v>
      </c>
      <c r="J25" s="42">
        <f>SUM('By Neighborhood'!J58,'By Neighborhood'!J69,'By Neighborhood'!J80,'By Neighborhood'!J91,'By Neighborhood'!J102,'By Neighborhood'!J113,'By Neighborhood'!J124,'By Neighborhood'!J135,'By Neighborhood'!J146,'By Neighborhood'!J157,'By Neighborhood'!J168)</f>
        <v>105</v>
      </c>
      <c r="K25" s="42">
        <f>SUM('By Neighborhood'!K58,'By Neighborhood'!K69,'By Neighborhood'!K80,'By Neighborhood'!K91,'By Neighborhood'!K102,'By Neighborhood'!K113,'By Neighborhood'!K124,'By Neighborhood'!K135,'By Neighborhood'!K146,'By Neighborhood'!K157,'By Neighborhood'!K168)</f>
        <v>95</v>
      </c>
      <c r="L25" s="42">
        <f>SUM('By Neighborhood'!L58,'By Neighborhood'!L69,'By Neighborhood'!L80,'By Neighborhood'!L91,'By Neighborhood'!L102,'By Neighborhood'!L113,'By Neighborhood'!L124,'By Neighborhood'!L135,'By Neighborhood'!L146,'By Neighborhood'!L157,'By Neighborhood'!L168)</f>
        <v>82</v>
      </c>
      <c r="M25" s="43">
        <f>SUM('By Neighborhood'!M58,'By Neighborhood'!M69,'By Neighborhood'!M80,'By Neighborhood'!M91,'By Neighborhood'!M102,'By Neighborhood'!M113,'By Neighborhood'!M124,'By Neighborhood'!M135,'By Neighborhood'!M146,'By Neighborhood'!M157,'By Neighborhood'!M168)</f>
        <v>96</v>
      </c>
      <c r="N25" s="44">
        <f t="shared" si="0"/>
        <v>82</v>
      </c>
      <c r="O25" s="45">
        <f t="shared" si="1"/>
        <v>246</v>
      </c>
      <c r="P25" s="46">
        <f t="shared" si="2"/>
        <v>0.75</v>
      </c>
    </row>
    <row r="26" spans="1:16" ht="11.25">
      <c r="A26" s="5"/>
      <c r="B26" s="40" t="s">
        <v>297</v>
      </c>
      <c r="C26" s="40">
        <f>SUM('By Neighborhood'!C59,'By Neighborhood'!C70,'By Neighborhood'!C81,'By Neighborhood'!C92,'By Neighborhood'!C103,'By Neighborhood'!C114,'By Neighborhood'!C125,'By Neighborhood'!C136,'By Neighborhood'!C147,'By Neighborhood'!C158,'By Neighborhood'!C169)</f>
        <v>125</v>
      </c>
      <c r="D26" s="41">
        <f>SUM('By Neighborhood'!D59,'By Neighborhood'!D70,'By Neighborhood'!D81,'By Neighborhood'!D92,'By Neighborhood'!D103,'By Neighborhood'!D114,'By Neighborhood'!D125,'By Neighborhood'!D136,'By Neighborhood'!D147,'By Neighborhood'!D158,'By Neighborhood'!D169)</f>
        <v>61</v>
      </c>
      <c r="E26" s="42">
        <f>SUM('By Neighborhood'!E59,'By Neighborhood'!E70,'By Neighborhood'!E81,'By Neighborhood'!E92,'By Neighborhood'!E103,'By Neighborhood'!E114,'By Neighborhood'!E125,'By Neighborhood'!E136,'By Neighborhood'!E147,'By Neighborhood'!E158,'By Neighborhood'!E169)</f>
        <v>54</v>
      </c>
      <c r="F26" s="42">
        <f>SUM('By Neighborhood'!F59,'By Neighborhood'!F70,'By Neighborhood'!F81,'By Neighborhood'!F92,'By Neighborhood'!F103,'By Neighborhood'!F114,'By Neighborhood'!F125,'By Neighborhood'!F136,'By Neighborhood'!F147,'By Neighborhood'!F158,'By Neighborhood'!F169)</f>
        <v>41</v>
      </c>
      <c r="G26" s="42">
        <f>SUM('By Neighborhood'!G59,'By Neighborhood'!G70,'By Neighborhood'!G81,'By Neighborhood'!G92,'By Neighborhood'!G103,'By Neighborhood'!G114,'By Neighborhood'!G125,'By Neighborhood'!G136,'By Neighborhood'!G147,'By Neighborhood'!G158,'By Neighborhood'!G169)</f>
        <v>39</v>
      </c>
      <c r="H26" s="42">
        <f>SUM('By Neighborhood'!H59,'By Neighborhood'!H70,'By Neighborhood'!H81,'By Neighborhood'!H92,'By Neighborhood'!H103,'By Neighborhood'!H114,'By Neighborhood'!H125,'By Neighborhood'!H136,'By Neighborhood'!H147,'By Neighborhood'!H158,'By Neighborhood'!H169)</f>
        <v>41</v>
      </c>
      <c r="I26" s="42">
        <f>SUM('By Neighborhood'!I59,'By Neighborhood'!I70,'By Neighborhood'!I81,'By Neighborhood'!I92,'By Neighborhood'!I103,'By Neighborhood'!I114,'By Neighborhood'!I125,'By Neighborhood'!I136,'By Neighborhood'!I147,'By Neighborhood'!I158,'By Neighborhood'!I169)</f>
        <v>43</v>
      </c>
      <c r="J26" s="42">
        <f>SUM('By Neighborhood'!J59,'By Neighborhood'!J70,'By Neighborhood'!J81,'By Neighborhood'!J92,'By Neighborhood'!J103,'By Neighborhood'!J114,'By Neighborhood'!J125,'By Neighborhood'!J136,'By Neighborhood'!J147,'By Neighborhood'!J158,'By Neighborhood'!J169)</f>
        <v>38</v>
      </c>
      <c r="K26" s="42">
        <f>SUM('By Neighborhood'!K59,'By Neighborhood'!K70,'By Neighborhood'!K81,'By Neighborhood'!K92,'By Neighborhood'!K103,'By Neighborhood'!K114,'By Neighborhood'!K125,'By Neighborhood'!K136,'By Neighborhood'!K147,'By Neighborhood'!K158,'By Neighborhood'!K169)</f>
        <v>50</v>
      </c>
      <c r="L26" s="42">
        <f>SUM('By Neighborhood'!L59,'By Neighborhood'!L70,'By Neighborhood'!L81,'By Neighborhood'!L92,'By Neighborhood'!L103,'By Neighborhood'!L114,'By Neighborhood'!L125,'By Neighborhood'!L136,'By Neighborhood'!L147,'By Neighborhood'!L158,'By Neighborhood'!L169)</f>
        <v>58</v>
      </c>
      <c r="M26" s="43">
        <f>SUM('By Neighborhood'!M59,'By Neighborhood'!M70,'By Neighborhood'!M81,'By Neighborhood'!M92,'By Neighborhood'!M103,'By Neighborhood'!M114,'By Neighborhood'!M125,'By Neighborhood'!M136,'By Neighborhood'!M147,'By Neighborhood'!M158,'By Neighborhood'!M169)</f>
        <v>66</v>
      </c>
      <c r="N26" s="44">
        <f t="shared" si="0"/>
        <v>38</v>
      </c>
      <c r="O26" s="45">
        <f t="shared" si="1"/>
        <v>87</v>
      </c>
      <c r="P26" s="46">
        <f t="shared" si="2"/>
        <v>0.696</v>
      </c>
    </row>
    <row r="27" spans="1:16" ht="11.25">
      <c r="A27" s="5"/>
      <c r="B27" s="40" t="s">
        <v>4</v>
      </c>
      <c r="C27" s="40">
        <f>SUM('By Neighborhood'!C60,'By Neighborhood'!C71,'By Neighborhood'!C82,'By Neighborhood'!C93,'By Neighborhood'!C104,'By Neighborhood'!C115,'By Neighborhood'!C126,'By Neighborhood'!C137,'By Neighborhood'!C148,'By Neighborhood'!C159,'By Neighborhood'!C170)</f>
        <v>112</v>
      </c>
      <c r="D27" s="41">
        <f>SUM('By Neighborhood'!D60,'By Neighborhood'!D71,'By Neighborhood'!D82,'By Neighborhood'!D93,'By Neighborhood'!D104,'By Neighborhood'!D115,'By Neighborhood'!D126,'By Neighborhood'!D137,'By Neighborhood'!D148,'By Neighborhood'!D159,'By Neighborhood'!D170)</f>
        <v>80</v>
      </c>
      <c r="E27" s="42">
        <f>SUM('By Neighborhood'!E60,'By Neighborhood'!E71,'By Neighborhood'!E82,'By Neighborhood'!E93,'By Neighborhood'!E104,'By Neighborhood'!E115,'By Neighborhood'!E126,'By Neighborhood'!E137,'By Neighborhood'!E148,'By Neighborhood'!E159,'By Neighborhood'!E170)</f>
        <v>63</v>
      </c>
      <c r="F27" s="42">
        <f>SUM('By Neighborhood'!F60,'By Neighborhood'!F71,'By Neighborhood'!F82,'By Neighborhood'!F93,'By Neighborhood'!F104,'By Neighborhood'!F115,'By Neighborhood'!F126,'By Neighborhood'!F137,'By Neighborhood'!F148,'By Neighborhood'!F159,'By Neighborhood'!F170)</f>
        <v>49</v>
      </c>
      <c r="G27" s="42">
        <f>SUM('By Neighborhood'!G60,'By Neighborhood'!G71,'By Neighborhood'!G82,'By Neighborhood'!G93,'By Neighborhood'!G104,'By Neighborhood'!G115,'By Neighborhood'!G126,'By Neighborhood'!G137,'By Neighborhood'!G148,'By Neighborhood'!G159,'By Neighborhood'!G170)</f>
        <v>44</v>
      </c>
      <c r="H27" s="42">
        <f>SUM('By Neighborhood'!H60,'By Neighborhood'!H71,'By Neighborhood'!H82,'By Neighborhood'!H93,'By Neighborhood'!H104,'By Neighborhood'!H115,'By Neighborhood'!H126,'By Neighborhood'!H137,'By Neighborhood'!H148,'By Neighborhood'!H159,'By Neighborhood'!H170)</f>
        <v>49</v>
      </c>
      <c r="I27" s="42">
        <f>SUM('By Neighborhood'!I60,'By Neighborhood'!I71,'By Neighborhood'!I82,'By Neighborhood'!I93,'By Neighborhood'!I104,'By Neighborhood'!I115,'By Neighborhood'!I126,'By Neighborhood'!I137,'By Neighborhood'!I148,'By Neighborhood'!I159,'By Neighborhood'!I170)</f>
        <v>46</v>
      </c>
      <c r="J27" s="42">
        <f>SUM('By Neighborhood'!J60,'By Neighborhood'!J71,'By Neighborhood'!J82,'By Neighborhood'!J93,'By Neighborhood'!J104,'By Neighborhood'!J115,'By Neighborhood'!J126,'By Neighborhood'!J137,'By Neighborhood'!J148,'By Neighborhood'!J159,'By Neighborhood'!J170)</f>
        <v>40</v>
      </c>
      <c r="K27" s="42">
        <f>SUM('By Neighborhood'!K60,'By Neighborhood'!K71,'By Neighborhood'!K82,'By Neighborhood'!K93,'By Neighborhood'!K104,'By Neighborhood'!K115,'By Neighborhood'!K126,'By Neighborhood'!K137,'By Neighborhood'!K148,'By Neighborhood'!K159,'By Neighborhood'!K170)</f>
        <v>52</v>
      </c>
      <c r="L27" s="42">
        <f>SUM('By Neighborhood'!L60,'By Neighborhood'!L71,'By Neighborhood'!L82,'By Neighborhood'!L93,'By Neighborhood'!L104,'By Neighborhood'!L115,'By Neighborhood'!L126,'By Neighborhood'!L137,'By Neighborhood'!L148,'By Neighborhood'!L159,'By Neighborhood'!L170)</f>
        <v>48</v>
      </c>
      <c r="M27" s="43">
        <f>SUM('By Neighborhood'!M60,'By Neighborhood'!M71,'By Neighborhood'!M82,'By Neighborhood'!M93,'By Neighborhood'!M104,'By Neighborhood'!M115,'By Neighborhood'!M126,'By Neighborhood'!M137,'By Neighborhood'!M148,'By Neighborhood'!M159,'By Neighborhood'!M170)</f>
        <v>49</v>
      </c>
      <c r="N27" s="44">
        <f t="shared" si="0"/>
        <v>40</v>
      </c>
      <c r="O27" s="45">
        <f t="shared" si="1"/>
        <v>72</v>
      </c>
      <c r="P27" s="46">
        <f t="shared" si="2"/>
        <v>0.6428571428571429</v>
      </c>
    </row>
    <row r="28" spans="1:16" ht="11.25">
      <c r="A28" s="47"/>
      <c r="B28" s="48" t="s">
        <v>5</v>
      </c>
      <c r="C28" s="48">
        <f aca="true" t="shared" si="4" ref="C28:M28">SUM(C18:C27)</f>
        <v>10396</v>
      </c>
      <c r="D28" s="49">
        <f t="shared" si="4"/>
        <v>4812</v>
      </c>
      <c r="E28" s="50">
        <f t="shared" si="4"/>
        <v>2880</v>
      </c>
      <c r="F28" s="50">
        <f t="shared" si="4"/>
        <v>1643</v>
      </c>
      <c r="G28" s="50">
        <f t="shared" si="4"/>
        <v>1153</v>
      </c>
      <c r="H28" s="50">
        <f t="shared" si="4"/>
        <v>1114</v>
      </c>
      <c r="I28" s="50">
        <f t="shared" si="4"/>
        <v>1262</v>
      </c>
      <c r="J28" s="50">
        <f t="shared" si="4"/>
        <v>1245</v>
      </c>
      <c r="K28" s="50">
        <f t="shared" si="4"/>
        <v>1620</v>
      </c>
      <c r="L28" s="50">
        <f t="shared" si="4"/>
        <v>2291</v>
      </c>
      <c r="M28" s="51">
        <f t="shared" si="4"/>
        <v>3162</v>
      </c>
      <c r="N28" s="52">
        <f t="shared" si="0"/>
        <v>1114</v>
      </c>
      <c r="O28" s="53">
        <f t="shared" si="1"/>
        <v>9282</v>
      </c>
      <c r="P28" s="54">
        <f t="shared" si="2"/>
        <v>0.8928434013081955</v>
      </c>
    </row>
    <row r="29" spans="1:16" ht="11.25">
      <c r="A29" s="39" t="s">
        <v>249</v>
      </c>
      <c r="B29" s="40" t="s">
        <v>0</v>
      </c>
      <c r="C29" s="40">
        <f>SUM('By Neighborhood'!C172,'By Neighborhood'!C183)</f>
        <v>128</v>
      </c>
      <c r="D29" s="41">
        <f>SUM('By Neighborhood'!D172,'By Neighborhood'!D183)</f>
        <v>68</v>
      </c>
      <c r="E29" s="42">
        <f>SUM('By Neighborhood'!E172,'By Neighborhood'!E183)</f>
        <v>37</v>
      </c>
      <c r="F29" s="42">
        <f>SUM('By Neighborhood'!F172,'By Neighborhood'!F183)</f>
        <v>19</v>
      </c>
      <c r="G29" s="42">
        <f>SUM('By Neighborhood'!G172,'By Neighborhood'!G183)</f>
        <v>24</v>
      </c>
      <c r="H29" s="42">
        <f>SUM('By Neighborhood'!H172,'By Neighborhood'!H183)</f>
        <v>32</v>
      </c>
      <c r="I29" s="42">
        <f>SUM('By Neighborhood'!I172,'By Neighborhood'!I183)</f>
        <v>33</v>
      </c>
      <c r="J29" s="42">
        <f>SUM('By Neighborhood'!J172,'By Neighborhood'!J183)</f>
        <v>27</v>
      </c>
      <c r="K29" s="42">
        <f>SUM('By Neighborhood'!K172,'By Neighborhood'!K183)</f>
        <v>37</v>
      </c>
      <c r="L29" s="42">
        <f>SUM('By Neighborhood'!L172,'By Neighborhood'!L183)</f>
        <v>42</v>
      </c>
      <c r="M29" s="43">
        <f>SUM('By Neighborhood'!M172,'By Neighborhood'!M183)</f>
        <v>56</v>
      </c>
      <c r="N29" s="44">
        <f t="shared" si="0"/>
        <v>19</v>
      </c>
      <c r="O29" s="45">
        <f t="shared" si="1"/>
        <v>109</v>
      </c>
      <c r="P29" s="46">
        <f t="shared" si="2"/>
        <v>0.8515625</v>
      </c>
    </row>
    <row r="30" spans="1:16" ht="11.25">
      <c r="A30" s="5" t="s">
        <v>244</v>
      </c>
      <c r="B30" s="40" t="s">
        <v>1</v>
      </c>
      <c r="C30" s="40">
        <f>SUM('By Neighborhood'!C173,'By Neighborhood'!C184)</f>
        <v>739</v>
      </c>
      <c r="D30" s="41">
        <f>SUM('By Neighborhood'!D173,'By Neighborhood'!D184)</f>
        <v>426</v>
      </c>
      <c r="E30" s="42">
        <f>SUM('By Neighborhood'!E173,'By Neighborhood'!E184)</f>
        <v>339</v>
      </c>
      <c r="F30" s="42">
        <f>SUM('By Neighborhood'!F173,'By Neighborhood'!F184)</f>
        <v>282</v>
      </c>
      <c r="G30" s="42">
        <f>SUM('By Neighborhood'!G173,'By Neighborhood'!G184)</f>
        <v>264</v>
      </c>
      <c r="H30" s="42">
        <f>SUM('By Neighborhood'!H173,'By Neighborhood'!H184)</f>
        <v>265</v>
      </c>
      <c r="I30" s="42">
        <f>SUM('By Neighborhood'!I173,'By Neighborhood'!I184)</f>
        <v>260</v>
      </c>
      <c r="J30" s="42">
        <f>SUM('By Neighborhood'!J173,'By Neighborhood'!J184)</f>
        <v>261</v>
      </c>
      <c r="K30" s="42">
        <f>SUM('By Neighborhood'!K173,'By Neighborhood'!K184)</f>
        <v>294</v>
      </c>
      <c r="L30" s="42">
        <f>SUM('By Neighborhood'!L173,'By Neighborhood'!L184)</f>
        <v>364</v>
      </c>
      <c r="M30" s="43">
        <f>SUM('By Neighborhood'!M173,'By Neighborhood'!M184)</f>
        <v>449</v>
      </c>
      <c r="N30" s="44">
        <f t="shared" si="0"/>
        <v>260</v>
      </c>
      <c r="O30" s="45">
        <f t="shared" si="1"/>
        <v>479</v>
      </c>
      <c r="P30" s="46">
        <f t="shared" si="2"/>
        <v>0.6481732070365359</v>
      </c>
    </row>
    <row r="31" spans="1:16" ht="11.25">
      <c r="A31" s="5"/>
      <c r="B31" s="40" t="s">
        <v>2</v>
      </c>
      <c r="C31" s="40">
        <f>SUM('By Neighborhood'!C174,'By Neighborhood'!C185)</f>
        <v>2846</v>
      </c>
      <c r="D31" s="41">
        <f>SUM('By Neighborhood'!D174,'By Neighborhood'!D185)</f>
        <v>2373</v>
      </c>
      <c r="E31" s="42">
        <f>SUM('By Neighborhood'!E174,'By Neighborhood'!E185)</f>
        <v>1967</v>
      </c>
      <c r="F31" s="42">
        <f>SUM('By Neighborhood'!F174,'By Neighborhood'!F185)</f>
        <v>1378</v>
      </c>
      <c r="G31" s="42">
        <f>SUM('By Neighborhood'!G174,'By Neighborhood'!G185)</f>
        <v>1019</v>
      </c>
      <c r="H31" s="42">
        <f>SUM('By Neighborhood'!H174,'By Neighborhood'!H185)</f>
        <v>923</v>
      </c>
      <c r="I31" s="42">
        <f>SUM('By Neighborhood'!I174,'By Neighborhood'!I185)</f>
        <v>877</v>
      </c>
      <c r="J31" s="42">
        <f>SUM('By Neighborhood'!J174,'By Neighborhood'!J185)</f>
        <v>804</v>
      </c>
      <c r="K31" s="42">
        <f>SUM('By Neighborhood'!K174,'By Neighborhood'!K185)</f>
        <v>1015</v>
      </c>
      <c r="L31" s="42">
        <f>SUM('By Neighborhood'!L174,'By Neighborhood'!L185)</f>
        <v>1325</v>
      </c>
      <c r="M31" s="43">
        <f>SUM('By Neighborhood'!M174,'By Neighborhood'!M185)</f>
        <v>1545</v>
      </c>
      <c r="N31" s="44">
        <f t="shared" si="0"/>
        <v>804</v>
      </c>
      <c r="O31" s="45">
        <f t="shared" si="1"/>
        <v>2042</v>
      </c>
      <c r="P31" s="46">
        <f t="shared" si="2"/>
        <v>0.7174982431482783</v>
      </c>
    </row>
    <row r="32" spans="1:16" ht="11.25">
      <c r="A32" s="5"/>
      <c r="B32" s="40" t="s">
        <v>494</v>
      </c>
      <c r="C32" s="40">
        <f>SUM('By Neighborhood'!C175,'By Neighborhood'!C186)</f>
        <v>8</v>
      </c>
      <c r="D32" s="41">
        <f>SUM('By Neighborhood'!D175,'By Neighborhood'!D186)</f>
        <v>7</v>
      </c>
      <c r="E32" s="42">
        <f>SUM('By Neighborhood'!E175,'By Neighborhood'!E186)</f>
        <v>6</v>
      </c>
      <c r="F32" s="42">
        <f>SUM('By Neighborhood'!F175,'By Neighborhood'!F186)</f>
        <v>6</v>
      </c>
      <c r="G32" s="42">
        <f>SUM('By Neighborhood'!G175,'By Neighborhood'!G186)</f>
        <v>6</v>
      </c>
      <c r="H32" s="42">
        <f>SUM('By Neighborhood'!H175,'By Neighborhood'!H186)</f>
        <v>6</v>
      </c>
      <c r="I32" s="42">
        <f>SUM('By Neighborhood'!I175,'By Neighborhood'!I186)</f>
        <v>6</v>
      </c>
      <c r="J32" s="42">
        <f>SUM('By Neighborhood'!J175,'By Neighborhood'!J186)</f>
        <v>7</v>
      </c>
      <c r="K32" s="42">
        <f>SUM('By Neighborhood'!K175,'By Neighborhood'!K186)</f>
        <v>6</v>
      </c>
      <c r="L32" s="42">
        <f>SUM('By Neighborhood'!L175,'By Neighborhood'!L186)</f>
        <v>6</v>
      </c>
      <c r="M32" s="43">
        <f>SUM('By Neighborhood'!M175,'By Neighborhood'!M186)</f>
        <v>7</v>
      </c>
      <c r="N32" s="44">
        <f t="shared" si="0"/>
        <v>6</v>
      </c>
      <c r="O32" s="45">
        <f t="shared" si="1"/>
        <v>2</v>
      </c>
      <c r="P32" s="46">
        <f t="shared" si="2"/>
        <v>0.25</v>
      </c>
    </row>
    <row r="33" spans="1:16" ht="11.25">
      <c r="A33" s="5"/>
      <c r="B33" s="40" t="s">
        <v>3</v>
      </c>
      <c r="C33" s="40"/>
      <c r="D33" s="41"/>
      <c r="E33" s="42"/>
      <c r="F33" s="42"/>
      <c r="G33" s="42"/>
      <c r="H33" s="42"/>
      <c r="I33" s="42"/>
      <c r="J33" s="42"/>
      <c r="K33" s="42"/>
      <c r="L33" s="42"/>
      <c r="M33" s="43"/>
      <c r="N33" s="44"/>
      <c r="O33" s="45"/>
      <c r="P33" s="46"/>
    </row>
    <row r="34" spans="1:16" ht="11.25">
      <c r="A34" s="5"/>
      <c r="B34" s="40" t="s">
        <v>105</v>
      </c>
      <c r="C34" s="40">
        <f>SUM('By Neighborhood'!C177,'By Neighborhood'!C188)</f>
        <v>269</v>
      </c>
      <c r="D34" s="41">
        <f>SUM('By Neighborhood'!D177,'By Neighborhood'!D188)</f>
        <v>174</v>
      </c>
      <c r="E34" s="42">
        <f>SUM('By Neighborhood'!E177,'By Neighborhood'!E188)</f>
        <v>88</v>
      </c>
      <c r="F34" s="42">
        <f>SUM('By Neighborhood'!F177,'By Neighborhood'!F188)</f>
        <v>23</v>
      </c>
      <c r="G34" s="42">
        <f>SUM('By Neighborhood'!G177,'By Neighborhood'!G188)</f>
        <v>17</v>
      </c>
      <c r="H34" s="42">
        <f>SUM('By Neighborhood'!H177,'By Neighborhood'!H188)</f>
        <v>54</v>
      </c>
      <c r="I34" s="42">
        <f>SUM('By Neighborhood'!I177,'By Neighborhood'!I188)</f>
        <v>66</v>
      </c>
      <c r="J34" s="42">
        <f>SUM('By Neighborhood'!J177,'By Neighborhood'!J188)</f>
        <v>36</v>
      </c>
      <c r="K34" s="42">
        <f>SUM('By Neighborhood'!K177,'By Neighborhood'!K188)</f>
        <v>56</v>
      </c>
      <c r="L34" s="42">
        <f>SUM('By Neighborhood'!L177,'By Neighborhood'!L188)</f>
        <v>87</v>
      </c>
      <c r="M34" s="43">
        <f>SUM('By Neighborhood'!M177,'By Neighborhood'!M188)</f>
        <v>146</v>
      </c>
      <c r="N34" s="44">
        <f t="shared" si="0"/>
        <v>17</v>
      </c>
      <c r="O34" s="45">
        <f t="shared" si="1"/>
        <v>252</v>
      </c>
      <c r="P34" s="46">
        <f t="shared" si="2"/>
        <v>0.9368029739776952</v>
      </c>
    </row>
    <row r="35" spans="1:16" ht="11.25">
      <c r="A35" s="5"/>
      <c r="B35" s="40" t="s">
        <v>109</v>
      </c>
      <c r="C35" s="40">
        <f>SUM('By Neighborhood'!C178,'By Neighborhood'!C189)</f>
        <v>53</v>
      </c>
      <c r="D35" s="41">
        <f>SUM('By Neighborhood'!D178,'By Neighborhood'!D189)</f>
        <v>33</v>
      </c>
      <c r="E35" s="42">
        <f>SUM('By Neighborhood'!E178,'By Neighborhood'!E189)</f>
        <v>19</v>
      </c>
      <c r="F35" s="42">
        <f>SUM('By Neighborhood'!F178,'By Neighborhood'!F189)</f>
        <v>8</v>
      </c>
      <c r="G35" s="42">
        <f>SUM('By Neighborhood'!G178,'By Neighborhood'!G189)</f>
        <v>10</v>
      </c>
      <c r="H35" s="42">
        <f>SUM('By Neighborhood'!H178,'By Neighborhood'!H189)</f>
        <v>14</v>
      </c>
      <c r="I35" s="42">
        <f>SUM('By Neighborhood'!I178,'By Neighborhood'!I189)</f>
        <v>11</v>
      </c>
      <c r="J35" s="42">
        <f>SUM('By Neighborhood'!J178,'By Neighborhood'!J189)</f>
        <v>10</v>
      </c>
      <c r="K35" s="42">
        <f>SUM('By Neighborhood'!K178,'By Neighborhood'!K189)</f>
        <v>17</v>
      </c>
      <c r="L35" s="42">
        <f>SUM('By Neighborhood'!L178,'By Neighborhood'!L189)</f>
        <v>22</v>
      </c>
      <c r="M35" s="43">
        <f>SUM('By Neighborhood'!M178,'By Neighborhood'!M189)</f>
        <v>33</v>
      </c>
      <c r="N35" s="44">
        <f t="shared" si="0"/>
        <v>8</v>
      </c>
      <c r="O35" s="45">
        <f t="shared" si="1"/>
        <v>45</v>
      </c>
      <c r="P35" s="46">
        <f t="shared" si="2"/>
        <v>0.8490566037735849</v>
      </c>
    </row>
    <row r="36" spans="1:16" ht="11.25">
      <c r="A36" s="5"/>
      <c r="B36" s="40" t="s">
        <v>296</v>
      </c>
      <c r="C36" s="40">
        <f>SUM('By Neighborhood'!C179,'By Neighborhood'!C190)</f>
        <v>4</v>
      </c>
      <c r="D36" s="41">
        <f>SUM('By Neighborhood'!D179,'By Neighborhood'!D190)</f>
        <v>4</v>
      </c>
      <c r="E36" s="42">
        <f>SUM('By Neighborhood'!E179,'By Neighborhood'!E190)</f>
        <v>4</v>
      </c>
      <c r="F36" s="42">
        <f>SUM('By Neighborhood'!F179,'By Neighborhood'!F190)</f>
        <v>4</v>
      </c>
      <c r="G36" s="42">
        <f>SUM('By Neighborhood'!G179,'By Neighborhood'!G190)</f>
        <v>4</v>
      </c>
      <c r="H36" s="42">
        <f>SUM('By Neighborhood'!H179,'By Neighborhood'!H190)</f>
        <v>4</v>
      </c>
      <c r="I36" s="42">
        <f>SUM('By Neighborhood'!I179,'By Neighborhood'!I190)</f>
        <v>4</v>
      </c>
      <c r="J36" s="42">
        <f>SUM('By Neighborhood'!J179,'By Neighborhood'!J190)</f>
        <v>4</v>
      </c>
      <c r="K36" s="42">
        <f>SUM('By Neighborhood'!K179,'By Neighborhood'!K190)</f>
        <v>4</v>
      </c>
      <c r="L36" s="42">
        <f>SUM('By Neighborhood'!L179,'By Neighborhood'!L190)</f>
        <v>4</v>
      </c>
      <c r="M36" s="43">
        <f>SUM('By Neighborhood'!M179,'By Neighborhood'!M190)</f>
        <v>4</v>
      </c>
      <c r="N36" s="44">
        <f t="shared" si="0"/>
        <v>4</v>
      </c>
      <c r="O36" s="45">
        <f t="shared" si="1"/>
        <v>0</v>
      </c>
      <c r="P36" s="46">
        <f t="shared" si="2"/>
        <v>0</v>
      </c>
    </row>
    <row r="37" spans="1:16" ht="11.25">
      <c r="A37" s="5"/>
      <c r="B37" s="40" t="s">
        <v>297</v>
      </c>
      <c r="C37" s="40">
        <f>SUM('By Neighborhood'!C180,'By Neighborhood'!C191)</f>
        <v>14</v>
      </c>
      <c r="D37" s="41">
        <f>SUM('By Neighborhood'!D180,'By Neighborhood'!D191)</f>
        <v>10</v>
      </c>
      <c r="E37" s="42">
        <f>SUM('By Neighborhood'!E180,'By Neighborhood'!E191)</f>
        <v>8</v>
      </c>
      <c r="F37" s="42">
        <f>SUM('By Neighborhood'!F180,'By Neighborhood'!F191)</f>
        <v>8</v>
      </c>
      <c r="G37" s="42">
        <f>SUM('By Neighborhood'!G180,'By Neighborhood'!G191)</f>
        <v>8</v>
      </c>
      <c r="H37" s="42">
        <f>SUM('By Neighborhood'!H180,'By Neighborhood'!H191)</f>
        <v>9</v>
      </c>
      <c r="I37" s="42">
        <f>SUM('By Neighborhood'!I180,'By Neighborhood'!I191)</f>
        <v>9</v>
      </c>
      <c r="J37" s="42">
        <f>SUM('By Neighborhood'!J180,'By Neighborhood'!J191)</f>
        <v>9</v>
      </c>
      <c r="K37" s="42">
        <f>SUM('By Neighborhood'!K180,'By Neighborhood'!K191)</f>
        <v>10</v>
      </c>
      <c r="L37" s="42">
        <f>SUM('By Neighborhood'!L180,'By Neighborhood'!L191)</f>
        <v>10</v>
      </c>
      <c r="M37" s="43">
        <f>SUM('By Neighborhood'!M180,'By Neighborhood'!M191)</f>
        <v>11</v>
      </c>
      <c r="N37" s="44">
        <f t="shared" si="0"/>
        <v>8</v>
      </c>
      <c r="O37" s="45">
        <f t="shared" si="1"/>
        <v>6</v>
      </c>
      <c r="P37" s="46">
        <f t="shared" si="2"/>
        <v>0.42857142857142855</v>
      </c>
    </row>
    <row r="38" spans="1:16" ht="11.25">
      <c r="A38" s="5"/>
      <c r="B38" s="40" t="s">
        <v>4</v>
      </c>
      <c r="C38" s="40">
        <f>SUM('By Neighborhood'!C181,'By Neighborhood'!C192)</f>
        <v>6</v>
      </c>
      <c r="D38" s="41">
        <f>SUM('By Neighborhood'!D181,'By Neighborhood'!D192)</f>
        <v>4</v>
      </c>
      <c r="E38" s="42">
        <f>SUM('By Neighborhood'!E181,'By Neighborhood'!E192)</f>
        <v>3</v>
      </c>
      <c r="F38" s="42">
        <f>SUM('By Neighborhood'!F181,'By Neighborhood'!F192)</f>
        <v>3</v>
      </c>
      <c r="G38" s="42">
        <f>SUM('By Neighborhood'!G181,'By Neighborhood'!G192)</f>
        <v>3</v>
      </c>
      <c r="H38" s="42">
        <f>SUM('By Neighborhood'!H181,'By Neighborhood'!H192)</f>
        <v>4</v>
      </c>
      <c r="I38" s="42">
        <f>SUM('By Neighborhood'!I181,'By Neighborhood'!I192)</f>
        <v>2</v>
      </c>
      <c r="J38" s="42">
        <f>SUM('By Neighborhood'!J181,'By Neighborhood'!J192)</f>
        <v>4</v>
      </c>
      <c r="K38" s="42">
        <f>SUM('By Neighborhood'!K181,'By Neighborhood'!K192)</f>
        <v>4</v>
      </c>
      <c r="L38" s="42">
        <f>SUM('By Neighborhood'!L181,'By Neighborhood'!L192)</f>
        <v>5</v>
      </c>
      <c r="M38" s="43">
        <f>SUM('By Neighborhood'!M181,'By Neighborhood'!M192)</f>
        <v>4</v>
      </c>
      <c r="N38" s="44">
        <f t="shared" si="0"/>
        <v>2</v>
      </c>
      <c r="O38" s="45">
        <f t="shared" si="1"/>
        <v>4</v>
      </c>
      <c r="P38" s="46">
        <f t="shared" si="2"/>
        <v>0.6666666666666666</v>
      </c>
    </row>
    <row r="39" spans="1:16" ht="11.25">
      <c r="A39" s="47"/>
      <c r="B39" s="48" t="s">
        <v>5</v>
      </c>
      <c r="C39" s="48">
        <f aca="true" t="shared" si="5" ref="C39:M39">SUM(C29:C38)</f>
        <v>4067</v>
      </c>
      <c r="D39" s="49">
        <f t="shared" si="5"/>
        <v>3099</v>
      </c>
      <c r="E39" s="50">
        <f t="shared" si="5"/>
        <v>2471</v>
      </c>
      <c r="F39" s="50">
        <f t="shared" si="5"/>
        <v>1731</v>
      </c>
      <c r="G39" s="50">
        <f t="shared" si="5"/>
        <v>1355</v>
      </c>
      <c r="H39" s="50">
        <f t="shared" si="5"/>
        <v>1311</v>
      </c>
      <c r="I39" s="50">
        <f t="shared" si="5"/>
        <v>1268</v>
      </c>
      <c r="J39" s="50">
        <f t="shared" si="5"/>
        <v>1162</v>
      </c>
      <c r="K39" s="50">
        <f t="shared" si="5"/>
        <v>1443</v>
      </c>
      <c r="L39" s="50">
        <f t="shared" si="5"/>
        <v>1865</v>
      </c>
      <c r="M39" s="51">
        <f t="shared" si="5"/>
        <v>2255</v>
      </c>
      <c r="N39" s="52">
        <f t="shared" si="0"/>
        <v>1162</v>
      </c>
      <c r="O39" s="53">
        <f t="shared" si="1"/>
        <v>2905</v>
      </c>
      <c r="P39" s="54">
        <f t="shared" si="2"/>
        <v>0.7142857142857143</v>
      </c>
    </row>
    <row r="40" spans="1:16" ht="11.25">
      <c r="A40" s="39" t="s">
        <v>243</v>
      </c>
      <c r="B40" s="40" t="s">
        <v>0</v>
      </c>
      <c r="C40" s="40">
        <f>SUM('By Neighborhood'!C194)</f>
        <v>243</v>
      </c>
      <c r="D40" s="41">
        <f>SUM('By Neighborhood'!D194)</f>
        <v>81</v>
      </c>
      <c r="E40" s="42">
        <f>SUM('By Neighborhood'!E194)</f>
        <v>42</v>
      </c>
      <c r="F40" s="42">
        <f>SUM('By Neighborhood'!F194)</f>
        <v>14</v>
      </c>
      <c r="G40" s="42">
        <f>SUM('By Neighborhood'!G194)</f>
        <v>7</v>
      </c>
      <c r="H40" s="42">
        <f>SUM('By Neighborhood'!H194)</f>
        <v>11</v>
      </c>
      <c r="I40" s="42">
        <f>SUM('By Neighborhood'!I194)</f>
        <v>16</v>
      </c>
      <c r="J40" s="42">
        <f>SUM('By Neighborhood'!J194)</f>
        <v>10</v>
      </c>
      <c r="K40" s="42">
        <f>SUM('By Neighborhood'!K194)</f>
        <v>15</v>
      </c>
      <c r="L40" s="42">
        <f>SUM('By Neighborhood'!L194)</f>
        <v>36</v>
      </c>
      <c r="M40" s="43">
        <f>SUM('By Neighborhood'!M194)</f>
        <v>58</v>
      </c>
      <c r="N40" s="44">
        <f t="shared" si="0"/>
        <v>7</v>
      </c>
      <c r="O40" s="45">
        <f t="shared" si="1"/>
        <v>236</v>
      </c>
      <c r="P40" s="46">
        <f t="shared" si="2"/>
        <v>0.9711934156378601</v>
      </c>
    </row>
    <row r="41" spans="1:16" ht="11.25">
      <c r="A41" s="5" t="s">
        <v>245</v>
      </c>
      <c r="B41" s="40" t="s">
        <v>1</v>
      </c>
      <c r="C41" s="40">
        <f>SUM('By Neighborhood'!C195)</f>
        <v>1151</v>
      </c>
      <c r="D41" s="41">
        <f>SUM('By Neighborhood'!D195)</f>
        <v>279</v>
      </c>
      <c r="E41" s="42">
        <f>SUM('By Neighborhood'!E195)</f>
        <v>120</v>
      </c>
      <c r="F41" s="42">
        <f>SUM('By Neighborhood'!F195)</f>
        <v>50</v>
      </c>
      <c r="G41" s="42">
        <f>SUM('By Neighborhood'!G195)</f>
        <v>37</v>
      </c>
      <c r="H41" s="42">
        <f>SUM('By Neighborhood'!H195)</f>
        <v>54</v>
      </c>
      <c r="I41" s="42">
        <f>SUM('By Neighborhood'!I195)</f>
        <v>57</v>
      </c>
      <c r="J41" s="42">
        <f>SUM('By Neighborhood'!J195)</f>
        <v>79</v>
      </c>
      <c r="K41" s="42">
        <f>SUM('By Neighborhood'!K195)</f>
        <v>139</v>
      </c>
      <c r="L41" s="42">
        <f>SUM('By Neighborhood'!L195)</f>
        <v>270</v>
      </c>
      <c r="M41" s="43">
        <f>SUM('By Neighborhood'!M195)</f>
        <v>462</v>
      </c>
      <c r="N41" s="44">
        <f t="shared" si="0"/>
        <v>37</v>
      </c>
      <c r="O41" s="45">
        <f t="shared" si="1"/>
        <v>1114</v>
      </c>
      <c r="P41" s="46">
        <f t="shared" si="2"/>
        <v>0.9678540399652477</v>
      </c>
    </row>
    <row r="42" spans="1:16" ht="11.25">
      <c r="A42" s="5" t="s">
        <v>246</v>
      </c>
      <c r="B42" s="40" t="s">
        <v>2</v>
      </c>
      <c r="C42" s="40"/>
      <c r="D42" s="41"/>
      <c r="E42" s="42"/>
      <c r="F42" s="42"/>
      <c r="G42" s="42"/>
      <c r="H42" s="42"/>
      <c r="I42" s="42"/>
      <c r="J42" s="42"/>
      <c r="K42" s="42"/>
      <c r="L42" s="42"/>
      <c r="M42" s="43"/>
      <c r="N42" s="44"/>
      <c r="O42" s="45"/>
      <c r="P42" s="46"/>
    </row>
    <row r="43" spans="1:16" ht="11.25">
      <c r="A43" s="5"/>
      <c r="B43" s="40" t="s">
        <v>494</v>
      </c>
      <c r="C43" s="40">
        <f>SUM('By Neighborhood'!C197)</f>
        <v>6</v>
      </c>
      <c r="D43" s="41">
        <f>SUM('By Neighborhood'!D197)</f>
        <v>1</v>
      </c>
      <c r="E43" s="42">
        <f>SUM('By Neighborhood'!E197)</f>
        <v>0</v>
      </c>
      <c r="F43" s="42">
        <f>SUM('By Neighborhood'!F197)</f>
        <v>0</v>
      </c>
      <c r="G43" s="42">
        <f>SUM('By Neighborhood'!G197)</f>
        <v>0</v>
      </c>
      <c r="H43" s="42">
        <f>SUM('By Neighborhood'!H197)</f>
        <v>1</v>
      </c>
      <c r="I43" s="42">
        <f>SUM('By Neighborhood'!I197)</f>
        <v>0</v>
      </c>
      <c r="J43" s="42">
        <f>SUM('By Neighborhood'!J197)</f>
        <v>0</v>
      </c>
      <c r="K43" s="42">
        <f>SUM('By Neighborhood'!K197)</f>
        <v>0</v>
      </c>
      <c r="L43" s="42">
        <f>SUM('By Neighborhood'!L197)</f>
        <v>1</v>
      </c>
      <c r="M43" s="43">
        <f>SUM('By Neighborhood'!M197)</f>
        <v>2</v>
      </c>
      <c r="N43" s="44">
        <f t="shared" si="0"/>
        <v>0</v>
      </c>
      <c r="O43" s="45">
        <f t="shared" si="1"/>
        <v>6</v>
      </c>
      <c r="P43" s="46">
        <f t="shared" si="2"/>
        <v>1</v>
      </c>
    </row>
    <row r="44" spans="1:16" ht="11.25">
      <c r="A44" s="5"/>
      <c r="B44" s="40" t="s">
        <v>3</v>
      </c>
      <c r="C44" s="40">
        <f>SUM('By Neighborhood'!C198)</f>
        <v>122</v>
      </c>
      <c r="D44" s="41">
        <f>SUM('By Neighborhood'!D198)</f>
        <v>90</v>
      </c>
      <c r="E44" s="42">
        <f>SUM('By Neighborhood'!E198)</f>
        <v>68</v>
      </c>
      <c r="F44" s="42">
        <f>SUM('By Neighborhood'!F198)</f>
        <v>57</v>
      </c>
      <c r="G44" s="42">
        <f>SUM('By Neighborhood'!G198)</f>
        <v>52</v>
      </c>
      <c r="H44" s="42">
        <f>SUM('By Neighborhood'!H198)</f>
        <v>54</v>
      </c>
      <c r="I44" s="42">
        <f>SUM('By Neighborhood'!I198)</f>
        <v>58</v>
      </c>
      <c r="J44" s="42">
        <f>SUM('By Neighborhood'!J198)</f>
        <v>53</v>
      </c>
      <c r="K44" s="42">
        <f>SUM('By Neighborhood'!K198)</f>
        <v>55</v>
      </c>
      <c r="L44" s="42">
        <f>SUM('By Neighborhood'!L198)</f>
        <v>54</v>
      </c>
      <c r="M44" s="43">
        <f>SUM('By Neighborhood'!M198)</f>
        <v>60</v>
      </c>
      <c r="N44" s="44">
        <f t="shared" si="0"/>
        <v>52</v>
      </c>
      <c r="O44" s="45">
        <f t="shared" si="1"/>
        <v>70</v>
      </c>
      <c r="P44" s="46">
        <f t="shared" si="2"/>
        <v>0.5737704918032787</v>
      </c>
    </row>
    <row r="45" spans="1:16" ht="11.25">
      <c r="A45" s="5"/>
      <c r="B45" s="40" t="s">
        <v>105</v>
      </c>
      <c r="C45" s="40">
        <f>SUM('By Neighborhood'!C199)</f>
        <v>417</v>
      </c>
      <c r="D45" s="41">
        <f>SUM('By Neighborhood'!D199)</f>
        <v>264</v>
      </c>
      <c r="E45" s="42">
        <f>SUM('By Neighborhood'!E199)</f>
        <v>161</v>
      </c>
      <c r="F45" s="42">
        <f>SUM('By Neighborhood'!F199)</f>
        <v>88</v>
      </c>
      <c r="G45" s="42">
        <f>SUM('By Neighborhood'!G199)</f>
        <v>76</v>
      </c>
      <c r="H45" s="42">
        <f>SUM('By Neighborhood'!H199)</f>
        <v>94</v>
      </c>
      <c r="I45" s="42">
        <f>SUM('By Neighborhood'!I199)</f>
        <v>115</v>
      </c>
      <c r="J45" s="42">
        <f>SUM('By Neighborhood'!J199)</f>
        <v>79</v>
      </c>
      <c r="K45" s="42">
        <f>SUM('By Neighborhood'!K199)</f>
        <v>103</v>
      </c>
      <c r="L45" s="42">
        <f>SUM('By Neighborhood'!L199)</f>
        <v>139</v>
      </c>
      <c r="M45" s="43">
        <f>SUM('By Neighborhood'!M199)</f>
        <v>185</v>
      </c>
      <c r="N45" s="44">
        <f t="shared" si="0"/>
        <v>76</v>
      </c>
      <c r="O45" s="45">
        <f t="shared" si="1"/>
        <v>341</v>
      </c>
      <c r="P45" s="46">
        <f t="shared" si="2"/>
        <v>0.8177458033573142</v>
      </c>
    </row>
    <row r="46" spans="1:16" ht="11.25">
      <c r="A46" s="5"/>
      <c r="B46" s="40" t="s">
        <v>109</v>
      </c>
      <c r="C46" s="40">
        <f>SUM('By Neighborhood'!C200)</f>
        <v>46</v>
      </c>
      <c r="D46" s="41">
        <f>SUM('By Neighborhood'!D200)</f>
        <v>12</v>
      </c>
      <c r="E46" s="42">
        <f>SUM('By Neighborhood'!E200)</f>
        <v>7</v>
      </c>
      <c r="F46" s="42">
        <f>SUM('By Neighborhood'!F200)</f>
        <v>3</v>
      </c>
      <c r="G46" s="42">
        <f>SUM('By Neighborhood'!G200)</f>
        <v>3</v>
      </c>
      <c r="H46" s="42">
        <f>SUM('By Neighborhood'!H200)</f>
        <v>5</v>
      </c>
      <c r="I46" s="42">
        <f>SUM('By Neighborhood'!I200)</f>
        <v>5</v>
      </c>
      <c r="J46" s="42">
        <f>SUM('By Neighborhood'!J200)</f>
        <v>4</v>
      </c>
      <c r="K46" s="42">
        <f>SUM('By Neighborhood'!K200)</f>
        <v>7</v>
      </c>
      <c r="L46" s="42">
        <f>SUM('By Neighborhood'!L200)</f>
        <v>11</v>
      </c>
      <c r="M46" s="43">
        <f>SUM('By Neighborhood'!M200)</f>
        <v>14</v>
      </c>
      <c r="N46" s="44">
        <f t="shared" si="0"/>
        <v>3</v>
      </c>
      <c r="O46" s="45">
        <f t="shared" si="1"/>
        <v>43</v>
      </c>
      <c r="P46" s="46">
        <f t="shared" si="2"/>
        <v>0.9347826086956522</v>
      </c>
    </row>
    <row r="47" spans="1:16" ht="11.25">
      <c r="A47" s="5"/>
      <c r="B47" s="40" t="s">
        <v>296</v>
      </c>
      <c r="C47" s="40">
        <f>SUM('By Neighborhood'!C201)</f>
        <v>11</v>
      </c>
      <c r="D47" s="41">
        <f>SUM('By Neighborhood'!D201)</f>
        <v>3</v>
      </c>
      <c r="E47" s="42">
        <f>SUM('By Neighborhood'!E201)</f>
        <v>4</v>
      </c>
      <c r="F47" s="42">
        <f>SUM('By Neighborhood'!F201)</f>
        <v>3</v>
      </c>
      <c r="G47" s="42">
        <f>SUM('By Neighborhood'!G201)</f>
        <v>2</v>
      </c>
      <c r="H47" s="42">
        <f>SUM('By Neighborhood'!H201)</f>
        <v>3</v>
      </c>
      <c r="I47" s="42">
        <f>SUM('By Neighborhood'!I201)</f>
        <v>5</v>
      </c>
      <c r="J47" s="42">
        <f>SUM('By Neighborhood'!J201)</f>
        <v>5</v>
      </c>
      <c r="K47" s="42">
        <f>SUM('By Neighborhood'!K201)</f>
        <v>4</v>
      </c>
      <c r="L47" s="42">
        <f>SUM('By Neighborhood'!L201)</f>
        <v>6</v>
      </c>
      <c r="M47" s="43">
        <f>SUM('By Neighborhood'!M201)</f>
        <v>4</v>
      </c>
      <c r="N47" s="44">
        <f t="shared" si="0"/>
        <v>2</v>
      </c>
      <c r="O47" s="45">
        <f t="shared" si="1"/>
        <v>9</v>
      </c>
      <c r="P47" s="46">
        <f t="shared" si="2"/>
        <v>0.8181818181818182</v>
      </c>
    </row>
    <row r="48" spans="1:16" ht="11.25">
      <c r="A48" s="5"/>
      <c r="B48" s="40" t="s">
        <v>297</v>
      </c>
      <c r="C48" s="40">
        <f>SUM('By Neighborhood'!C202)</f>
        <v>23</v>
      </c>
      <c r="D48" s="41">
        <f>SUM('By Neighborhood'!D202)</f>
        <v>5</v>
      </c>
      <c r="E48" s="42">
        <f>SUM('By Neighborhood'!E202)</f>
        <v>3</v>
      </c>
      <c r="F48" s="42">
        <f>SUM('By Neighborhood'!F202)</f>
        <v>0</v>
      </c>
      <c r="G48" s="42">
        <f>SUM('By Neighborhood'!G202)</f>
        <v>2</v>
      </c>
      <c r="H48" s="42">
        <f>SUM('By Neighborhood'!H202)</f>
        <v>4</v>
      </c>
      <c r="I48" s="42">
        <f>SUM('By Neighborhood'!I202)</f>
        <v>4</v>
      </c>
      <c r="J48" s="42">
        <f>SUM('By Neighborhood'!J202)</f>
        <v>4</v>
      </c>
      <c r="K48" s="42">
        <f>SUM('By Neighborhood'!K202)</f>
        <v>5</v>
      </c>
      <c r="L48" s="42">
        <f>SUM('By Neighborhood'!L202)</f>
        <v>9</v>
      </c>
      <c r="M48" s="43">
        <f>SUM('By Neighborhood'!M202)</f>
        <v>11</v>
      </c>
      <c r="N48" s="44">
        <f t="shared" si="0"/>
        <v>0</v>
      </c>
      <c r="O48" s="45">
        <f t="shared" si="1"/>
        <v>23</v>
      </c>
      <c r="P48" s="46">
        <f t="shared" si="2"/>
        <v>1</v>
      </c>
    </row>
    <row r="49" spans="1:16" ht="11.25">
      <c r="A49" s="5"/>
      <c r="B49" s="40" t="s">
        <v>4</v>
      </c>
      <c r="C49" s="40">
        <f>SUM('By Neighborhood'!C203)</f>
        <v>5</v>
      </c>
      <c r="D49" s="41">
        <f>SUM('By Neighborhood'!D203)</f>
        <v>1</v>
      </c>
      <c r="E49" s="42">
        <f>SUM('By Neighborhood'!E203)</f>
        <v>1</v>
      </c>
      <c r="F49" s="42">
        <f>SUM('By Neighborhood'!F203)</f>
        <v>0</v>
      </c>
      <c r="G49" s="42">
        <f>SUM('By Neighborhood'!G203)</f>
        <v>0</v>
      </c>
      <c r="H49" s="42">
        <f>SUM('By Neighborhood'!H203)</f>
        <v>1</v>
      </c>
      <c r="I49" s="42">
        <f>SUM('By Neighborhood'!I203)</f>
        <v>2</v>
      </c>
      <c r="J49" s="42">
        <f>SUM('By Neighborhood'!J203)</f>
        <v>0</v>
      </c>
      <c r="K49" s="42">
        <f>SUM('By Neighborhood'!K203)</f>
        <v>0</v>
      </c>
      <c r="L49" s="42">
        <f>SUM('By Neighborhood'!L203)</f>
        <v>1</v>
      </c>
      <c r="M49" s="43">
        <f>SUM('By Neighborhood'!M203)</f>
        <v>2</v>
      </c>
      <c r="N49" s="44">
        <f t="shared" si="0"/>
        <v>0</v>
      </c>
      <c r="O49" s="45">
        <f t="shared" si="1"/>
        <v>5</v>
      </c>
      <c r="P49" s="46">
        <f t="shared" si="2"/>
        <v>1</v>
      </c>
    </row>
    <row r="50" spans="1:16" ht="11.25">
      <c r="A50" s="47"/>
      <c r="B50" s="48" t="s">
        <v>5</v>
      </c>
      <c r="C50" s="48">
        <f aca="true" t="shared" si="6" ref="C50:M50">SUM(C40:C49)</f>
        <v>2024</v>
      </c>
      <c r="D50" s="49">
        <f t="shared" si="6"/>
        <v>736</v>
      </c>
      <c r="E50" s="50">
        <f t="shared" si="6"/>
        <v>406</v>
      </c>
      <c r="F50" s="50">
        <f t="shared" si="6"/>
        <v>215</v>
      </c>
      <c r="G50" s="50">
        <f t="shared" si="6"/>
        <v>179</v>
      </c>
      <c r="H50" s="50">
        <f t="shared" si="6"/>
        <v>227</v>
      </c>
      <c r="I50" s="50">
        <f t="shared" si="6"/>
        <v>262</v>
      </c>
      <c r="J50" s="50">
        <f t="shared" si="6"/>
        <v>234</v>
      </c>
      <c r="K50" s="50">
        <f t="shared" si="6"/>
        <v>328</v>
      </c>
      <c r="L50" s="50">
        <f t="shared" si="6"/>
        <v>527</v>
      </c>
      <c r="M50" s="51">
        <f t="shared" si="6"/>
        <v>798</v>
      </c>
      <c r="N50" s="52">
        <f t="shared" si="0"/>
        <v>179</v>
      </c>
      <c r="O50" s="53">
        <f t="shared" si="1"/>
        <v>1845</v>
      </c>
      <c r="P50" s="54">
        <f t="shared" si="2"/>
        <v>0.9115612648221344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204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78" customWidth="1"/>
    <col min="2" max="2" width="10.125" style="78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92" t="s">
        <v>493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4.25">
      <c r="A2" s="92" t="s">
        <v>486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11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1.25">
      <c r="A4" s="27" t="s">
        <v>7</v>
      </c>
      <c r="B4" s="27" t="s">
        <v>6</v>
      </c>
      <c r="C4" s="27" t="s">
        <v>6</v>
      </c>
      <c r="D4" s="89" t="s">
        <v>458</v>
      </c>
      <c r="E4" s="90"/>
      <c r="F4" s="90"/>
      <c r="G4" s="90"/>
      <c r="H4" s="90"/>
      <c r="I4" s="90"/>
      <c r="J4" s="90"/>
      <c r="K4" s="90"/>
      <c r="L4" s="90"/>
      <c r="M4" s="91"/>
      <c r="N4" s="89" t="s">
        <v>331</v>
      </c>
      <c r="O4" s="90"/>
      <c r="P4" s="91"/>
    </row>
    <row r="5" spans="1:16" ht="11.25">
      <c r="A5" s="28"/>
      <c r="B5" s="28" t="s">
        <v>179</v>
      </c>
      <c r="C5" s="28" t="s">
        <v>180</v>
      </c>
      <c r="D5" s="29" t="s">
        <v>281</v>
      </c>
      <c r="E5" s="30" t="s">
        <v>282</v>
      </c>
      <c r="F5" s="30" t="s">
        <v>283</v>
      </c>
      <c r="G5" s="30" t="s">
        <v>284</v>
      </c>
      <c r="H5" s="30" t="s">
        <v>285</v>
      </c>
      <c r="I5" s="30" t="s">
        <v>286</v>
      </c>
      <c r="J5" s="30" t="s">
        <v>287</v>
      </c>
      <c r="K5" s="30" t="s">
        <v>288</v>
      </c>
      <c r="L5" s="30" t="s">
        <v>289</v>
      </c>
      <c r="M5" s="31" t="s">
        <v>290</v>
      </c>
      <c r="N5" s="32" t="s">
        <v>291</v>
      </c>
      <c r="O5" s="33" t="s">
        <v>292</v>
      </c>
      <c r="P5" s="34" t="s">
        <v>293</v>
      </c>
    </row>
    <row r="6" spans="1:16" ht="11.25">
      <c r="A6" s="35"/>
      <c r="B6" s="35"/>
      <c r="C6" s="35"/>
      <c r="D6" s="36" t="s">
        <v>294</v>
      </c>
      <c r="E6" s="37" t="s">
        <v>294</v>
      </c>
      <c r="F6" s="37" t="s">
        <v>294</v>
      </c>
      <c r="G6" s="37" t="s">
        <v>294</v>
      </c>
      <c r="H6" s="37" t="s">
        <v>295</v>
      </c>
      <c r="I6" s="37" t="s">
        <v>295</v>
      </c>
      <c r="J6" s="37" t="s">
        <v>295</v>
      </c>
      <c r="K6" s="37" t="s">
        <v>295</v>
      </c>
      <c r="L6" s="37" t="s">
        <v>295</v>
      </c>
      <c r="M6" s="38" t="s">
        <v>295</v>
      </c>
      <c r="N6" s="36" t="s">
        <v>180</v>
      </c>
      <c r="O6" s="37" t="s">
        <v>180</v>
      </c>
      <c r="P6" s="38" t="s">
        <v>292</v>
      </c>
    </row>
    <row r="7" spans="1:16" ht="11.25">
      <c r="A7" s="59" t="s">
        <v>252</v>
      </c>
      <c r="B7" s="40" t="s">
        <v>0</v>
      </c>
      <c r="C7" s="40"/>
      <c r="D7" s="41"/>
      <c r="E7" s="42"/>
      <c r="F7" s="42"/>
      <c r="G7" s="42"/>
      <c r="H7" s="42"/>
      <c r="I7" s="42"/>
      <c r="J7" s="42"/>
      <c r="K7" s="42"/>
      <c r="L7" s="42"/>
      <c r="M7" s="43"/>
      <c r="N7" s="44"/>
      <c r="O7" s="45"/>
      <c r="P7" s="46"/>
    </row>
    <row r="8" spans="1:16" ht="11.25">
      <c r="A8" s="44" t="s">
        <v>263</v>
      </c>
      <c r="B8" s="40" t="s">
        <v>1</v>
      </c>
      <c r="C8" s="40"/>
      <c r="D8" s="41"/>
      <c r="E8" s="42"/>
      <c r="F8" s="42"/>
      <c r="G8" s="42"/>
      <c r="H8" s="42"/>
      <c r="I8" s="42"/>
      <c r="J8" s="42"/>
      <c r="K8" s="42"/>
      <c r="L8" s="42"/>
      <c r="M8" s="43"/>
      <c r="N8" s="44"/>
      <c r="O8" s="45"/>
      <c r="P8" s="46"/>
    </row>
    <row r="9" spans="1:16" ht="11.25">
      <c r="A9" s="44"/>
      <c r="B9" s="40" t="s">
        <v>2</v>
      </c>
      <c r="C9" s="40"/>
      <c r="D9" s="41"/>
      <c r="E9" s="42"/>
      <c r="F9" s="42"/>
      <c r="G9" s="42"/>
      <c r="H9" s="42"/>
      <c r="I9" s="42"/>
      <c r="J9" s="42"/>
      <c r="K9" s="42"/>
      <c r="L9" s="42"/>
      <c r="M9" s="43"/>
      <c r="N9" s="44"/>
      <c r="O9" s="45"/>
      <c r="P9" s="46"/>
    </row>
    <row r="10" spans="1:16" ht="11.25">
      <c r="A10" s="44"/>
      <c r="B10" s="40" t="s">
        <v>494</v>
      </c>
      <c r="C10" s="40"/>
      <c r="D10" s="41"/>
      <c r="E10" s="42"/>
      <c r="F10" s="42"/>
      <c r="G10" s="42"/>
      <c r="H10" s="42"/>
      <c r="I10" s="42"/>
      <c r="J10" s="42"/>
      <c r="K10" s="42"/>
      <c r="L10" s="42"/>
      <c r="M10" s="43"/>
      <c r="N10" s="44"/>
      <c r="O10" s="45"/>
      <c r="P10" s="46"/>
    </row>
    <row r="11" spans="1:16" ht="11.25">
      <c r="A11" s="44"/>
      <c r="B11" s="40" t="s">
        <v>3</v>
      </c>
      <c r="C11" s="40">
        <f>SUM('By Lot'!C11,'By Lot'!C27,'By Lot'!C43,'By Lot'!C59,'By Lot'!C75,'By Lot'!C91,'By Lot'!C107,'By Lot'!C123)</f>
        <v>1</v>
      </c>
      <c r="D11" s="41">
        <f>SUM('By Lot'!D11,'By Lot'!D27,'By Lot'!D43,'By Lot'!D59,'By Lot'!D75,'By Lot'!D91,'By Lot'!D107,'By Lot'!D123)</f>
        <v>1</v>
      </c>
      <c r="E11" s="42">
        <f>SUM('By Lot'!E11,'By Lot'!E27,'By Lot'!E43,'By Lot'!E59,'By Lot'!E75,'By Lot'!E91,'By Lot'!E107,'By Lot'!E123)</f>
        <v>1</v>
      </c>
      <c r="F11" s="42">
        <f>SUM('By Lot'!F11,'By Lot'!F27,'By Lot'!F43,'By Lot'!F59,'By Lot'!F75,'By Lot'!F91,'By Lot'!F107,'By Lot'!F123)</f>
        <v>0</v>
      </c>
      <c r="G11" s="42">
        <f>SUM('By Lot'!G11,'By Lot'!G27,'By Lot'!G43,'By Lot'!G59,'By Lot'!G75,'By Lot'!G91,'By Lot'!G107,'By Lot'!G123)</f>
        <v>0</v>
      </c>
      <c r="H11" s="42">
        <f>SUM('By Lot'!H11,'By Lot'!H27,'By Lot'!H43,'By Lot'!H59,'By Lot'!H75,'By Lot'!H91,'By Lot'!H107,'By Lot'!H123)</f>
        <v>0</v>
      </c>
      <c r="I11" s="42">
        <f>SUM('By Lot'!I11,'By Lot'!I27,'By Lot'!I43,'By Lot'!I59,'By Lot'!I75,'By Lot'!I91,'By Lot'!I107,'By Lot'!I123)</f>
        <v>0</v>
      </c>
      <c r="J11" s="42">
        <f>SUM('By Lot'!J11,'By Lot'!J27,'By Lot'!J43,'By Lot'!J59,'By Lot'!J75,'By Lot'!J91,'By Lot'!J107,'By Lot'!J123)</f>
        <v>0</v>
      </c>
      <c r="K11" s="42">
        <f>SUM('By Lot'!K11,'By Lot'!K27,'By Lot'!K43,'By Lot'!K59,'By Lot'!K75,'By Lot'!K91,'By Lot'!K107,'By Lot'!K123)</f>
        <v>1</v>
      </c>
      <c r="L11" s="42">
        <f>SUM('By Lot'!L11,'By Lot'!L27,'By Lot'!L43,'By Lot'!L59,'By Lot'!L75,'By Lot'!L91,'By Lot'!L107,'By Lot'!L123)</f>
        <v>1</v>
      </c>
      <c r="M11" s="43">
        <f>SUM('By Lot'!M11,'By Lot'!M27,'By Lot'!M43,'By Lot'!M59,'By Lot'!M75,'By Lot'!M91,'By Lot'!M107,'By Lot'!M123)</f>
        <v>1</v>
      </c>
      <c r="N11" s="44">
        <f aca="true" t="shared" si="0" ref="N11:N71">MIN(D11:M11)</f>
        <v>0</v>
      </c>
      <c r="O11" s="45">
        <f aca="true" t="shared" si="1" ref="O11:O71">C11-N11</f>
        <v>1</v>
      </c>
      <c r="P11" s="46">
        <f aca="true" t="shared" si="2" ref="P11:P71">O11/C11</f>
        <v>1</v>
      </c>
    </row>
    <row r="12" spans="1:16" ht="11.25">
      <c r="A12" s="44"/>
      <c r="B12" s="40" t="s">
        <v>105</v>
      </c>
      <c r="C12" s="40">
        <f>SUM('By Lot'!C17,'By Lot'!C33,'By Lot'!C49,'By Lot'!C65,'By Lot'!C81,'By Lot'!C97,'By Lot'!C113,'By Lot'!C129)</f>
        <v>204</v>
      </c>
      <c r="D12" s="41">
        <f>SUM('By Lot'!D17,'By Lot'!D33,'By Lot'!D49,'By Lot'!D65,'By Lot'!D81,'By Lot'!D97,'By Lot'!D113,'By Lot'!D129)</f>
        <v>127</v>
      </c>
      <c r="E12" s="42">
        <f>SUM('By Lot'!E17,'By Lot'!E33,'By Lot'!E49,'By Lot'!E65,'By Lot'!E81,'By Lot'!E97,'By Lot'!E113,'By Lot'!E129)</f>
        <v>72</v>
      </c>
      <c r="F12" s="42">
        <f>SUM('By Lot'!F17,'By Lot'!F33,'By Lot'!F49,'By Lot'!F65,'By Lot'!F81,'By Lot'!F97,'By Lot'!F113,'By Lot'!F129)</f>
        <v>47</v>
      </c>
      <c r="G12" s="42">
        <f>SUM('By Lot'!G17,'By Lot'!G33,'By Lot'!G49,'By Lot'!G65,'By Lot'!G81,'By Lot'!G97,'By Lot'!G113,'By Lot'!G129)</f>
        <v>34</v>
      </c>
      <c r="H12" s="42">
        <f>SUM('By Lot'!H17,'By Lot'!H33,'By Lot'!H49,'By Lot'!H65,'By Lot'!H81,'By Lot'!H97,'By Lot'!H113,'By Lot'!H129)</f>
        <v>31</v>
      </c>
      <c r="I12" s="42">
        <f>SUM('By Lot'!I17,'By Lot'!I33,'By Lot'!I49,'By Lot'!I65,'By Lot'!I81,'By Lot'!I97,'By Lot'!I113,'By Lot'!I129)</f>
        <v>30</v>
      </c>
      <c r="J12" s="42">
        <f>SUM('By Lot'!J17,'By Lot'!J33,'By Lot'!J49,'By Lot'!J65,'By Lot'!J81,'By Lot'!J97,'By Lot'!J113,'By Lot'!J129)</f>
        <v>27</v>
      </c>
      <c r="K12" s="42">
        <f>SUM('By Lot'!K17,'By Lot'!K33,'By Lot'!K49,'By Lot'!K65,'By Lot'!K81,'By Lot'!K97,'By Lot'!K113,'By Lot'!K129)</f>
        <v>32</v>
      </c>
      <c r="L12" s="42">
        <f>SUM('By Lot'!L17,'By Lot'!L33,'By Lot'!L49,'By Lot'!L65,'By Lot'!L81,'By Lot'!L97,'By Lot'!L113,'By Lot'!L129)</f>
        <v>45</v>
      </c>
      <c r="M12" s="43">
        <f>SUM('By Lot'!M17,'By Lot'!M33,'By Lot'!M49,'By Lot'!M65,'By Lot'!M81,'By Lot'!M97,'By Lot'!M113,'By Lot'!M129)</f>
        <v>68</v>
      </c>
      <c r="N12" s="44">
        <f t="shared" si="0"/>
        <v>27</v>
      </c>
      <c r="O12" s="45">
        <f t="shared" si="1"/>
        <v>177</v>
      </c>
      <c r="P12" s="46">
        <f t="shared" si="2"/>
        <v>0.8676470588235294</v>
      </c>
    </row>
    <row r="13" spans="1:16" ht="11.25">
      <c r="A13" s="44"/>
      <c r="B13" s="40" t="s">
        <v>109</v>
      </c>
      <c r="C13" s="40">
        <f>SUM('By Lot'!C18,'By Lot'!C34,'By Lot'!C50,'By Lot'!C66,'By Lot'!C82,'By Lot'!C98,'By Lot'!C114,'By Lot'!C130)</f>
        <v>10</v>
      </c>
      <c r="D13" s="41">
        <f>SUM('By Lot'!D18,'By Lot'!D34,'By Lot'!D50,'By Lot'!D66,'By Lot'!D82,'By Lot'!D98,'By Lot'!D114,'By Lot'!D130)</f>
        <v>8</v>
      </c>
      <c r="E13" s="42">
        <f>SUM('By Lot'!E18,'By Lot'!E34,'By Lot'!E50,'By Lot'!E66,'By Lot'!E82,'By Lot'!E98,'By Lot'!E114,'By Lot'!E130)</f>
        <v>7</v>
      </c>
      <c r="F13" s="42">
        <f>SUM('By Lot'!F18,'By Lot'!F34,'By Lot'!F50,'By Lot'!F66,'By Lot'!F82,'By Lot'!F98,'By Lot'!F114,'By Lot'!F130)</f>
        <v>8</v>
      </c>
      <c r="G13" s="42">
        <f>SUM('By Lot'!G18,'By Lot'!G34,'By Lot'!G50,'By Lot'!G66,'By Lot'!G82,'By Lot'!G98,'By Lot'!G114,'By Lot'!G130)</f>
        <v>8</v>
      </c>
      <c r="H13" s="42">
        <f>SUM('By Lot'!H18,'By Lot'!H34,'By Lot'!H50,'By Lot'!H66,'By Lot'!H82,'By Lot'!H98,'By Lot'!H114,'By Lot'!H130)</f>
        <v>6</v>
      </c>
      <c r="I13" s="42">
        <f>SUM('By Lot'!I18,'By Lot'!I34,'By Lot'!I50,'By Lot'!I66,'By Lot'!I82,'By Lot'!I98,'By Lot'!I114,'By Lot'!I130)</f>
        <v>5</v>
      </c>
      <c r="J13" s="42">
        <f>SUM('By Lot'!J18,'By Lot'!J34,'By Lot'!J50,'By Lot'!J66,'By Lot'!J82,'By Lot'!J98,'By Lot'!J114,'By Lot'!J130)</f>
        <v>6</v>
      </c>
      <c r="K13" s="42">
        <f>SUM('By Lot'!K18,'By Lot'!K34,'By Lot'!K50,'By Lot'!K66,'By Lot'!K82,'By Lot'!K98,'By Lot'!K114,'By Lot'!K130)</f>
        <v>6</v>
      </c>
      <c r="L13" s="42">
        <f>SUM('By Lot'!L18,'By Lot'!L34,'By Lot'!L50,'By Lot'!L66,'By Lot'!L82,'By Lot'!L98,'By Lot'!L114,'By Lot'!L130)</f>
        <v>5</v>
      </c>
      <c r="M13" s="43">
        <f>SUM('By Lot'!M18,'By Lot'!M34,'By Lot'!M50,'By Lot'!M66,'By Lot'!M82,'By Lot'!M98,'By Lot'!M114,'By Lot'!M130)</f>
        <v>7</v>
      </c>
      <c r="N13" s="44">
        <f t="shared" si="0"/>
        <v>5</v>
      </c>
      <c r="O13" s="45">
        <f t="shared" si="1"/>
        <v>5</v>
      </c>
      <c r="P13" s="46">
        <f t="shared" si="2"/>
        <v>0.5</v>
      </c>
    </row>
    <row r="14" spans="1:16" ht="11.25">
      <c r="A14" s="44"/>
      <c r="B14" s="40" t="s">
        <v>296</v>
      </c>
      <c r="C14" s="40">
        <f>SUM('By Lot'!C19,'By Lot'!C35,'By Lot'!C51,'By Lot'!C67,'By Lot'!C83,'By Lot'!C99,'By Lot'!C115,'By Lot'!C131)</f>
        <v>8</v>
      </c>
      <c r="D14" s="41">
        <f>SUM('By Lot'!D19,'By Lot'!D35,'By Lot'!D51,'By Lot'!D67,'By Lot'!D83,'By Lot'!D99,'By Lot'!D115,'By Lot'!D131)</f>
        <v>4</v>
      </c>
      <c r="E14" s="42">
        <f>SUM('By Lot'!E19,'By Lot'!E35,'By Lot'!E51,'By Lot'!E67,'By Lot'!E83,'By Lot'!E99,'By Lot'!E115,'By Lot'!E131)</f>
        <v>3</v>
      </c>
      <c r="F14" s="42">
        <f>SUM('By Lot'!F19,'By Lot'!F35,'By Lot'!F51,'By Lot'!F67,'By Lot'!F83,'By Lot'!F99,'By Lot'!F115,'By Lot'!F131)</f>
        <v>2</v>
      </c>
      <c r="G14" s="42">
        <f>SUM('By Lot'!G19,'By Lot'!G35,'By Lot'!G51,'By Lot'!G67,'By Lot'!G83,'By Lot'!G99,'By Lot'!G115,'By Lot'!G131)</f>
        <v>3</v>
      </c>
      <c r="H14" s="42">
        <f>SUM('By Lot'!H19,'By Lot'!H35,'By Lot'!H51,'By Lot'!H67,'By Lot'!H83,'By Lot'!H99,'By Lot'!H115,'By Lot'!H131)</f>
        <v>3</v>
      </c>
      <c r="I14" s="42">
        <f>SUM('By Lot'!I19,'By Lot'!I35,'By Lot'!I51,'By Lot'!I67,'By Lot'!I83,'By Lot'!I99,'By Lot'!I115,'By Lot'!I131)</f>
        <v>2</v>
      </c>
      <c r="J14" s="42">
        <f>SUM('By Lot'!J19,'By Lot'!J35,'By Lot'!J51,'By Lot'!J67,'By Lot'!J83,'By Lot'!J99,'By Lot'!J115,'By Lot'!J131)</f>
        <v>2</v>
      </c>
      <c r="K14" s="42">
        <f>SUM('By Lot'!K19,'By Lot'!K35,'By Lot'!K51,'By Lot'!K67,'By Lot'!K83,'By Lot'!K99,'By Lot'!K115,'By Lot'!K131)</f>
        <v>1</v>
      </c>
      <c r="L14" s="42">
        <f>SUM('By Lot'!L19,'By Lot'!L35,'By Lot'!L51,'By Lot'!L67,'By Lot'!L83,'By Lot'!L99,'By Lot'!L115,'By Lot'!L131)</f>
        <v>1</v>
      </c>
      <c r="M14" s="43">
        <f>SUM('By Lot'!M19,'By Lot'!M35,'By Lot'!M51,'By Lot'!M67,'By Lot'!M83,'By Lot'!M99,'By Lot'!M115,'By Lot'!M131)</f>
        <v>1</v>
      </c>
      <c r="N14" s="44">
        <f t="shared" si="0"/>
        <v>1</v>
      </c>
      <c r="O14" s="45">
        <f t="shared" si="1"/>
        <v>7</v>
      </c>
      <c r="P14" s="46">
        <f t="shared" si="2"/>
        <v>0.875</v>
      </c>
    </row>
    <row r="15" spans="1:16" ht="11.25">
      <c r="A15" s="44"/>
      <c r="B15" s="40" t="s">
        <v>297</v>
      </c>
      <c r="C15" s="40">
        <f>SUM('By Lot'!C20,'By Lot'!C36,'By Lot'!C52,'By Lot'!C68,'By Lot'!C84,'By Lot'!C100,'By Lot'!C116,'By Lot'!C132)</f>
        <v>9</v>
      </c>
      <c r="D15" s="41">
        <f>SUM('By Lot'!D20,'By Lot'!D36,'By Lot'!D52,'By Lot'!D68,'By Lot'!D84,'By Lot'!D100,'By Lot'!D116,'By Lot'!D132)</f>
        <v>8</v>
      </c>
      <c r="E15" s="42">
        <f>SUM('By Lot'!E20,'By Lot'!E36,'By Lot'!E52,'By Lot'!E68,'By Lot'!E84,'By Lot'!E100,'By Lot'!E116,'By Lot'!E132)</f>
        <v>6</v>
      </c>
      <c r="F15" s="42">
        <f>SUM('By Lot'!F20,'By Lot'!F36,'By Lot'!F52,'By Lot'!F68,'By Lot'!F84,'By Lot'!F100,'By Lot'!F116,'By Lot'!F132)</f>
        <v>5</v>
      </c>
      <c r="G15" s="42">
        <f>SUM('By Lot'!G20,'By Lot'!G36,'By Lot'!G52,'By Lot'!G68,'By Lot'!G84,'By Lot'!G100,'By Lot'!G116,'By Lot'!G132)</f>
        <v>5</v>
      </c>
      <c r="H15" s="42">
        <f>SUM('By Lot'!H20,'By Lot'!H36,'By Lot'!H52,'By Lot'!H68,'By Lot'!H84,'By Lot'!H100,'By Lot'!H116,'By Lot'!H132)</f>
        <v>5</v>
      </c>
      <c r="I15" s="42">
        <f>SUM('By Lot'!I20,'By Lot'!I36,'By Lot'!I52,'By Lot'!I68,'By Lot'!I84,'By Lot'!I100,'By Lot'!I116,'By Lot'!I132)</f>
        <v>4</v>
      </c>
      <c r="J15" s="42">
        <f>SUM('By Lot'!J20,'By Lot'!J36,'By Lot'!J52,'By Lot'!J68,'By Lot'!J84,'By Lot'!J100,'By Lot'!J116,'By Lot'!J132)</f>
        <v>5</v>
      </c>
      <c r="K15" s="42">
        <f>SUM('By Lot'!K20,'By Lot'!K36,'By Lot'!K52,'By Lot'!K68,'By Lot'!K84,'By Lot'!K100,'By Lot'!K116,'By Lot'!K132)</f>
        <v>5</v>
      </c>
      <c r="L15" s="42">
        <f>SUM('By Lot'!L20,'By Lot'!L36,'By Lot'!L52,'By Lot'!L68,'By Lot'!L84,'By Lot'!L100,'By Lot'!L116,'By Lot'!L132)</f>
        <v>5</v>
      </c>
      <c r="M15" s="43">
        <f>SUM('By Lot'!M20,'By Lot'!M36,'By Lot'!M52,'By Lot'!M68,'By Lot'!M84,'By Lot'!M100,'By Lot'!M116,'By Lot'!M132)</f>
        <v>6</v>
      </c>
      <c r="N15" s="44">
        <f t="shared" si="0"/>
        <v>4</v>
      </c>
      <c r="O15" s="45">
        <f t="shared" si="1"/>
        <v>5</v>
      </c>
      <c r="P15" s="46">
        <f t="shared" si="2"/>
        <v>0.5555555555555556</v>
      </c>
    </row>
    <row r="16" spans="1:16" ht="11.25">
      <c r="A16" s="44"/>
      <c r="B16" s="40" t="s">
        <v>4</v>
      </c>
      <c r="C16" s="40">
        <f>SUM('By Lot'!C21,'By Lot'!C37,'By Lot'!C53,'By Lot'!C69,'By Lot'!C85,'By Lot'!C101,'By Lot'!C117,'By Lot'!C133)</f>
        <v>14</v>
      </c>
      <c r="D16" s="41">
        <f>SUM('By Lot'!D21,'By Lot'!D37,'By Lot'!D53,'By Lot'!D69,'By Lot'!D85,'By Lot'!D101,'By Lot'!D117,'By Lot'!D133)</f>
        <v>10</v>
      </c>
      <c r="E16" s="42">
        <f>SUM('By Lot'!E21,'By Lot'!E37,'By Lot'!E53,'By Lot'!E69,'By Lot'!E85,'By Lot'!E101,'By Lot'!E117,'By Lot'!E133)</f>
        <v>9</v>
      </c>
      <c r="F16" s="42">
        <f>SUM('By Lot'!F21,'By Lot'!F37,'By Lot'!F53,'By Lot'!F69,'By Lot'!F85,'By Lot'!F101,'By Lot'!F117,'By Lot'!F133)</f>
        <v>6</v>
      </c>
      <c r="G16" s="42">
        <f>SUM('By Lot'!G21,'By Lot'!G37,'By Lot'!G53,'By Lot'!G69,'By Lot'!G85,'By Lot'!G101,'By Lot'!G117,'By Lot'!G133)</f>
        <v>6</v>
      </c>
      <c r="H16" s="42">
        <f>SUM('By Lot'!H21,'By Lot'!H37,'By Lot'!H53,'By Lot'!H69,'By Lot'!H85,'By Lot'!H101,'By Lot'!H117,'By Lot'!H133)</f>
        <v>6</v>
      </c>
      <c r="I16" s="42">
        <f>SUM('By Lot'!I21,'By Lot'!I37,'By Lot'!I53,'By Lot'!I69,'By Lot'!I85,'By Lot'!I101,'By Lot'!I117,'By Lot'!I133)</f>
        <v>7</v>
      </c>
      <c r="J16" s="42">
        <f>SUM('By Lot'!J21,'By Lot'!J37,'By Lot'!J53,'By Lot'!J69,'By Lot'!J85,'By Lot'!J101,'By Lot'!J117,'By Lot'!J133)</f>
        <v>7</v>
      </c>
      <c r="K16" s="42">
        <f>SUM('By Lot'!K21,'By Lot'!K37,'By Lot'!K53,'By Lot'!K69,'By Lot'!K85,'By Lot'!K101,'By Lot'!K117,'By Lot'!K133)</f>
        <v>6</v>
      </c>
      <c r="L16" s="42">
        <f>SUM('By Lot'!L21,'By Lot'!L37,'By Lot'!L53,'By Lot'!L69,'By Lot'!L85,'By Lot'!L101,'By Lot'!L117,'By Lot'!L133)</f>
        <v>5</v>
      </c>
      <c r="M16" s="43">
        <f>SUM('By Lot'!M21,'By Lot'!M37,'By Lot'!M53,'By Lot'!M69,'By Lot'!M85,'By Lot'!M101,'By Lot'!M117,'By Lot'!M133)</f>
        <v>6</v>
      </c>
      <c r="N16" s="44">
        <f t="shared" si="0"/>
        <v>5</v>
      </c>
      <c r="O16" s="45">
        <f t="shared" si="1"/>
        <v>9</v>
      </c>
      <c r="P16" s="46">
        <f t="shared" si="2"/>
        <v>0.6428571428571429</v>
      </c>
    </row>
    <row r="17" spans="1:16" ht="11.25">
      <c r="A17" s="62"/>
      <c r="B17" s="48" t="s">
        <v>5</v>
      </c>
      <c r="C17" s="48">
        <f aca="true" t="shared" si="3" ref="C17:M17">SUM(C7:C16)</f>
        <v>246</v>
      </c>
      <c r="D17" s="49">
        <f t="shared" si="3"/>
        <v>158</v>
      </c>
      <c r="E17" s="50">
        <f t="shared" si="3"/>
        <v>98</v>
      </c>
      <c r="F17" s="50">
        <f t="shared" si="3"/>
        <v>68</v>
      </c>
      <c r="G17" s="50">
        <f t="shared" si="3"/>
        <v>56</v>
      </c>
      <c r="H17" s="50">
        <f t="shared" si="3"/>
        <v>51</v>
      </c>
      <c r="I17" s="50">
        <f t="shared" si="3"/>
        <v>48</v>
      </c>
      <c r="J17" s="50">
        <f t="shared" si="3"/>
        <v>47</v>
      </c>
      <c r="K17" s="50">
        <f t="shared" si="3"/>
        <v>51</v>
      </c>
      <c r="L17" s="50">
        <f t="shared" si="3"/>
        <v>62</v>
      </c>
      <c r="M17" s="51">
        <f t="shared" si="3"/>
        <v>89</v>
      </c>
      <c r="N17" s="52">
        <f t="shared" si="0"/>
        <v>47</v>
      </c>
      <c r="O17" s="53">
        <f t="shared" si="1"/>
        <v>199</v>
      </c>
      <c r="P17" s="54">
        <f t="shared" si="2"/>
        <v>0.8089430894308943</v>
      </c>
    </row>
    <row r="18" spans="1:16" ht="11.25">
      <c r="A18" s="39" t="s">
        <v>252</v>
      </c>
      <c r="B18" s="40" t="s">
        <v>0</v>
      </c>
      <c r="C18" s="40"/>
      <c r="D18" s="41"/>
      <c r="E18" s="42"/>
      <c r="F18" s="42"/>
      <c r="G18" s="42"/>
      <c r="H18" s="42"/>
      <c r="I18" s="42"/>
      <c r="J18" s="42"/>
      <c r="K18" s="42"/>
      <c r="L18" s="42"/>
      <c r="M18" s="43"/>
      <c r="N18" s="44"/>
      <c r="O18" s="45"/>
      <c r="P18" s="46"/>
    </row>
    <row r="19" spans="1:16" ht="11.25">
      <c r="A19" s="5" t="s">
        <v>248</v>
      </c>
      <c r="B19" s="40" t="s">
        <v>1</v>
      </c>
      <c r="C19" s="40">
        <f>SUM('By Lot'!C136,'By Lot'!C152,'By Lot'!C168,'By Lot'!C184)</f>
        <v>102</v>
      </c>
      <c r="D19" s="41">
        <f>SUM('By Lot'!D136,'By Lot'!D152,'By Lot'!D168,'By Lot'!D184)</f>
        <v>67</v>
      </c>
      <c r="E19" s="42">
        <f>SUM('By Lot'!E136,'By Lot'!E152,'By Lot'!E168,'By Lot'!E184)</f>
        <v>45</v>
      </c>
      <c r="F19" s="42">
        <f>SUM('By Lot'!F136,'By Lot'!F152,'By Lot'!F168,'By Lot'!F184)</f>
        <v>26</v>
      </c>
      <c r="G19" s="42">
        <f>SUM('By Lot'!G136,'By Lot'!G152,'By Lot'!G168,'By Lot'!G184)</f>
        <v>17</v>
      </c>
      <c r="H19" s="42">
        <f>SUM('By Lot'!H136,'By Lot'!H152,'By Lot'!H168,'By Lot'!H184)</f>
        <v>15</v>
      </c>
      <c r="I19" s="42">
        <f>SUM('By Lot'!I136,'By Lot'!I152,'By Lot'!I168,'By Lot'!I184)</f>
        <v>15</v>
      </c>
      <c r="J19" s="42">
        <f>SUM('By Lot'!J136,'By Lot'!J152,'By Lot'!J168,'By Lot'!J184)</f>
        <v>13</v>
      </c>
      <c r="K19" s="42">
        <f>SUM('By Lot'!K136,'By Lot'!K152,'By Lot'!K168,'By Lot'!K184)</f>
        <v>21</v>
      </c>
      <c r="L19" s="42">
        <f>SUM('By Lot'!L136,'By Lot'!L152,'By Lot'!L168,'By Lot'!L184)</f>
        <v>26</v>
      </c>
      <c r="M19" s="43">
        <f>SUM('By Lot'!M136,'By Lot'!M152,'By Lot'!M168,'By Lot'!M184)</f>
        <v>44</v>
      </c>
      <c r="N19" s="44">
        <f t="shared" si="0"/>
        <v>13</v>
      </c>
      <c r="O19" s="45">
        <f t="shared" si="1"/>
        <v>89</v>
      </c>
      <c r="P19" s="46">
        <f t="shared" si="2"/>
        <v>0.8725490196078431</v>
      </c>
    </row>
    <row r="20" spans="1:16" ht="11.25">
      <c r="A20" s="5"/>
      <c r="B20" s="40" t="s">
        <v>2</v>
      </c>
      <c r="C20" s="40"/>
      <c r="D20" s="41"/>
      <c r="E20" s="42"/>
      <c r="F20" s="42"/>
      <c r="G20" s="42"/>
      <c r="H20" s="42"/>
      <c r="I20" s="42"/>
      <c r="J20" s="42"/>
      <c r="K20" s="42"/>
      <c r="L20" s="42"/>
      <c r="M20" s="43"/>
      <c r="N20" s="44"/>
      <c r="O20" s="45"/>
      <c r="P20" s="46"/>
    </row>
    <row r="21" spans="1:16" ht="11.25">
      <c r="A21" s="5"/>
      <c r="B21" s="40" t="s">
        <v>494</v>
      </c>
      <c r="C21" s="40"/>
      <c r="D21" s="41"/>
      <c r="E21" s="42"/>
      <c r="F21" s="42"/>
      <c r="G21" s="42"/>
      <c r="H21" s="42"/>
      <c r="I21" s="42"/>
      <c r="J21" s="42"/>
      <c r="K21" s="42"/>
      <c r="L21" s="42"/>
      <c r="M21" s="43"/>
      <c r="N21" s="44"/>
      <c r="O21" s="45"/>
      <c r="P21" s="46"/>
    </row>
    <row r="22" spans="1:16" ht="11.25">
      <c r="A22" s="5"/>
      <c r="B22" s="40" t="s">
        <v>3</v>
      </c>
      <c r="C22" s="40"/>
      <c r="D22" s="41"/>
      <c r="E22" s="42"/>
      <c r="F22" s="42"/>
      <c r="G22" s="42"/>
      <c r="H22" s="42"/>
      <c r="I22" s="42"/>
      <c r="J22" s="42"/>
      <c r="K22" s="42"/>
      <c r="L22" s="42"/>
      <c r="M22" s="43"/>
      <c r="N22" s="44"/>
      <c r="O22" s="45"/>
      <c r="P22" s="46"/>
    </row>
    <row r="23" spans="1:16" ht="11.25">
      <c r="A23" s="5"/>
      <c r="B23" s="40" t="s">
        <v>105</v>
      </c>
      <c r="C23" s="40">
        <f>SUM('By Lot'!C145,'By Lot'!C161,'By Lot'!C177,'By Lot'!C193)</f>
        <v>22</v>
      </c>
      <c r="D23" s="41">
        <f>SUM('By Lot'!D145,'By Lot'!D161,'By Lot'!D177,'By Lot'!D193)</f>
        <v>12</v>
      </c>
      <c r="E23" s="42">
        <f>SUM('By Lot'!E145,'By Lot'!E161,'By Lot'!E177,'By Lot'!E193)</f>
        <v>2</v>
      </c>
      <c r="F23" s="42">
        <f>SUM('By Lot'!F145,'By Lot'!F161,'By Lot'!F177,'By Lot'!F193)</f>
        <v>1</v>
      </c>
      <c r="G23" s="42">
        <f>SUM('By Lot'!G145,'By Lot'!G161,'By Lot'!G177,'By Lot'!G193)</f>
        <v>0</v>
      </c>
      <c r="H23" s="42">
        <f>SUM('By Lot'!H145,'By Lot'!H161,'By Lot'!H177,'By Lot'!H193)</f>
        <v>0</v>
      </c>
      <c r="I23" s="42">
        <f>SUM('By Lot'!I145,'By Lot'!I161,'By Lot'!I177,'By Lot'!I193)</f>
        <v>0</v>
      </c>
      <c r="J23" s="42">
        <f>SUM('By Lot'!J145,'By Lot'!J161,'By Lot'!J177,'By Lot'!J193)</f>
        <v>1</v>
      </c>
      <c r="K23" s="42">
        <f>SUM('By Lot'!K145,'By Lot'!K161,'By Lot'!K177,'By Lot'!K193)</f>
        <v>1</v>
      </c>
      <c r="L23" s="42">
        <f>SUM('By Lot'!L145,'By Lot'!L161,'By Lot'!L177,'By Lot'!L193)</f>
        <v>3</v>
      </c>
      <c r="M23" s="43">
        <f>SUM('By Lot'!M145,'By Lot'!M161,'By Lot'!M177,'By Lot'!M193)</f>
        <v>6</v>
      </c>
      <c r="N23" s="44">
        <f t="shared" si="0"/>
        <v>0</v>
      </c>
      <c r="O23" s="45">
        <f t="shared" si="1"/>
        <v>22</v>
      </c>
      <c r="P23" s="46">
        <f t="shared" si="2"/>
        <v>1</v>
      </c>
    </row>
    <row r="24" spans="1:16" ht="11.25">
      <c r="A24" s="5"/>
      <c r="B24" s="40" t="s">
        <v>109</v>
      </c>
      <c r="C24" s="40">
        <f>SUM('By Lot'!C146,'By Lot'!C162,'By Lot'!C178,'By Lot'!C194)</f>
        <v>4</v>
      </c>
      <c r="D24" s="41">
        <f>SUM('By Lot'!D146,'By Lot'!D162,'By Lot'!D178,'By Lot'!D194)</f>
        <v>4</v>
      </c>
      <c r="E24" s="42">
        <f>SUM('By Lot'!E146,'By Lot'!E162,'By Lot'!E178,'By Lot'!E194)</f>
        <v>4</v>
      </c>
      <c r="F24" s="42">
        <f>SUM('By Lot'!F146,'By Lot'!F162,'By Lot'!F178,'By Lot'!F194)</f>
        <v>4</v>
      </c>
      <c r="G24" s="42">
        <f>SUM('By Lot'!G146,'By Lot'!G162,'By Lot'!G178,'By Lot'!G194)</f>
        <v>3</v>
      </c>
      <c r="H24" s="42">
        <f>SUM('By Lot'!H146,'By Lot'!H162,'By Lot'!H178,'By Lot'!H194)</f>
        <v>3</v>
      </c>
      <c r="I24" s="42">
        <f>SUM('By Lot'!I146,'By Lot'!I162,'By Lot'!I178,'By Lot'!I194)</f>
        <v>3</v>
      </c>
      <c r="J24" s="42">
        <f>SUM('By Lot'!J146,'By Lot'!J162,'By Lot'!J178,'By Lot'!J194)</f>
        <v>3</v>
      </c>
      <c r="K24" s="42">
        <f>SUM('By Lot'!K146,'By Lot'!K162,'By Lot'!K178,'By Lot'!K194)</f>
        <v>3</v>
      </c>
      <c r="L24" s="42">
        <f>SUM('By Lot'!L146,'By Lot'!L162,'By Lot'!L178,'By Lot'!L194)</f>
        <v>3</v>
      </c>
      <c r="M24" s="43">
        <f>SUM('By Lot'!M146,'By Lot'!M162,'By Lot'!M178,'By Lot'!M194)</f>
        <v>4</v>
      </c>
      <c r="N24" s="44">
        <f t="shared" si="0"/>
        <v>3</v>
      </c>
      <c r="O24" s="45">
        <f t="shared" si="1"/>
        <v>1</v>
      </c>
      <c r="P24" s="46">
        <f t="shared" si="2"/>
        <v>0.25</v>
      </c>
    </row>
    <row r="25" spans="1:16" ht="11.25">
      <c r="A25" s="5"/>
      <c r="B25" s="40" t="s">
        <v>296</v>
      </c>
      <c r="C25" s="40"/>
      <c r="D25" s="41"/>
      <c r="E25" s="42"/>
      <c r="F25" s="42"/>
      <c r="G25" s="42"/>
      <c r="H25" s="42"/>
      <c r="I25" s="42"/>
      <c r="J25" s="42"/>
      <c r="K25" s="42"/>
      <c r="L25" s="42"/>
      <c r="M25" s="43"/>
      <c r="N25" s="44"/>
      <c r="O25" s="45"/>
      <c r="P25" s="46"/>
    </row>
    <row r="26" spans="1:16" ht="11.25">
      <c r="A26" s="5"/>
      <c r="B26" s="40" t="s">
        <v>297</v>
      </c>
      <c r="C26" s="40"/>
      <c r="D26" s="41"/>
      <c r="E26" s="42"/>
      <c r="F26" s="42"/>
      <c r="G26" s="42"/>
      <c r="H26" s="42"/>
      <c r="I26" s="42"/>
      <c r="J26" s="42"/>
      <c r="K26" s="42"/>
      <c r="L26" s="42"/>
      <c r="M26" s="43"/>
      <c r="N26" s="44"/>
      <c r="O26" s="45"/>
      <c r="P26" s="46"/>
    </row>
    <row r="27" spans="1:16" ht="11.25">
      <c r="A27" s="5"/>
      <c r="B27" s="40" t="s">
        <v>4</v>
      </c>
      <c r="C27" s="40">
        <f>SUM('By Lot'!C149,'By Lot'!C165,'By Lot'!C181,'By Lot'!C197)</f>
        <v>1</v>
      </c>
      <c r="D27" s="41">
        <f>SUM('By Lot'!D149,'By Lot'!D165,'By Lot'!D181,'By Lot'!D197)</f>
        <v>1</v>
      </c>
      <c r="E27" s="42">
        <f>SUM('By Lot'!E149,'By Lot'!E165,'By Lot'!E181,'By Lot'!E197)</f>
        <v>0</v>
      </c>
      <c r="F27" s="42">
        <f>SUM('By Lot'!F149,'By Lot'!F165,'By Lot'!F181,'By Lot'!F197)</f>
        <v>0</v>
      </c>
      <c r="G27" s="42">
        <f>SUM('By Lot'!G149,'By Lot'!G165,'By Lot'!G181,'By Lot'!G197)</f>
        <v>0</v>
      </c>
      <c r="H27" s="42">
        <f>SUM('By Lot'!H149,'By Lot'!H165,'By Lot'!H181,'By Lot'!H197)</f>
        <v>0</v>
      </c>
      <c r="I27" s="42">
        <f>SUM('By Lot'!I149,'By Lot'!I165,'By Lot'!I181,'By Lot'!I197)</f>
        <v>0</v>
      </c>
      <c r="J27" s="42">
        <f>SUM('By Lot'!J149,'By Lot'!J165,'By Lot'!J181,'By Lot'!J197)</f>
        <v>0</v>
      </c>
      <c r="K27" s="42">
        <f>SUM('By Lot'!K149,'By Lot'!K165,'By Lot'!K181,'By Lot'!K197)</f>
        <v>0</v>
      </c>
      <c r="L27" s="42">
        <f>SUM('By Lot'!L149,'By Lot'!L165,'By Lot'!L181,'By Lot'!L197)</f>
        <v>0</v>
      </c>
      <c r="M27" s="43">
        <f>SUM('By Lot'!M149,'By Lot'!M165,'By Lot'!M181,'By Lot'!M197)</f>
        <v>0</v>
      </c>
      <c r="N27" s="44">
        <f t="shared" si="0"/>
        <v>0</v>
      </c>
      <c r="O27" s="45">
        <f t="shared" si="1"/>
        <v>1</v>
      </c>
      <c r="P27" s="46">
        <f t="shared" si="2"/>
        <v>1</v>
      </c>
    </row>
    <row r="28" spans="1:16" ht="11.25">
      <c r="A28" s="47"/>
      <c r="B28" s="48" t="s">
        <v>5</v>
      </c>
      <c r="C28" s="48">
        <f aca="true" t="shared" si="4" ref="C28:M28">SUM(C18:C27)</f>
        <v>129</v>
      </c>
      <c r="D28" s="49">
        <f t="shared" si="4"/>
        <v>84</v>
      </c>
      <c r="E28" s="50">
        <f t="shared" si="4"/>
        <v>51</v>
      </c>
      <c r="F28" s="50">
        <f t="shared" si="4"/>
        <v>31</v>
      </c>
      <c r="G28" s="50">
        <f t="shared" si="4"/>
        <v>20</v>
      </c>
      <c r="H28" s="50">
        <f t="shared" si="4"/>
        <v>18</v>
      </c>
      <c r="I28" s="50">
        <f t="shared" si="4"/>
        <v>18</v>
      </c>
      <c r="J28" s="50">
        <f t="shared" si="4"/>
        <v>17</v>
      </c>
      <c r="K28" s="50">
        <f t="shared" si="4"/>
        <v>25</v>
      </c>
      <c r="L28" s="50">
        <f t="shared" si="4"/>
        <v>32</v>
      </c>
      <c r="M28" s="51">
        <f t="shared" si="4"/>
        <v>54</v>
      </c>
      <c r="N28" s="52">
        <f t="shared" si="0"/>
        <v>17</v>
      </c>
      <c r="O28" s="53">
        <f t="shared" si="1"/>
        <v>112</v>
      </c>
      <c r="P28" s="54">
        <f t="shared" si="2"/>
        <v>0.8682170542635659</v>
      </c>
    </row>
    <row r="29" spans="1:16" ht="11.25">
      <c r="A29" s="39" t="s">
        <v>252</v>
      </c>
      <c r="B29" s="40" t="s">
        <v>0</v>
      </c>
      <c r="C29" s="40"/>
      <c r="D29" s="41"/>
      <c r="E29" s="42"/>
      <c r="F29" s="42"/>
      <c r="G29" s="42"/>
      <c r="H29" s="42"/>
      <c r="I29" s="42"/>
      <c r="J29" s="42"/>
      <c r="K29" s="42"/>
      <c r="L29" s="42"/>
      <c r="M29" s="43"/>
      <c r="N29" s="44"/>
      <c r="O29" s="45"/>
      <c r="P29" s="46"/>
    </row>
    <row r="30" spans="1:16" ht="11.25">
      <c r="A30" s="5" t="s">
        <v>264</v>
      </c>
      <c r="B30" s="40" t="s">
        <v>1</v>
      </c>
      <c r="C30" s="40"/>
      <c r="D30" s="41"/>
      <c r="E30" s="42"/>
      <c r="F30" s="42"/>
      <c r="G30" s="42"/>
      <c r="H30" s="42"/>
      <c r="I30" s="42"/>
      <c r="J30" s="42"/>
      <c r="K30" s="42"/>
      <c r="L30" s="42"/>
      <c r="M30" s="43"/>
      <c r="N30" s="44"/>
      <c r="O30" s="45"/>
      <c r="P30" s="46"/>
    </row>
    <row r="31" spans="1:16" ht="11.25">
      <c r="A31" s="5"/>
      <c r="B31" s="40" t="s">
        <v>2</v>
      </c>
      <c r="C31" s="40">
        <f>SUM('By Lot'!C201,'By Lot'!C217,'By Lot'!C233)</f>
        <v>162</v>
      </c>
      <c r="D31" s="41">
        <f>SUM('By Lot'!D201,'By Lot'!D217,'By Lot'!D233)</f>
        <v>123</v>
      </c>
      <c r="E31" s="42">
        <f>SUM('By Lot'!E201,'By Lot'!E217,'By Lot'!E233)</f>
        <v>85</v>
      </c>
      <c r="F31" s="42">
        <f>SUM('By Lot'!F201,'By Lot'!F217,'By Lot'!F233)</f>
        <v>60</v>
      </c>
      <c r="G31" s="42">
        <f>SUM('By Lot'!G201,'By Lot'!G217,'By Lot'!G233)</f>
        <v>49</v>
      </c>
      <c r="H31" s="42">
        <f>SUM('By Lot'!H201,'By Lot'!H217,'By Lot'!H233)</f>
        <v>44</v>
      </c>
      <c r="I31" s="42">
        <f>SUM('By Lot'!I201,'By Lot'!I217,'By Lot'!I233)</f>
        <v>44</v>
      </c>
      <c r="J31" s="42">
        <f>SUM('By Lot'!J201,'By Lot'!J217,'By Lot'!J233)</f>
        <v>37</v>
      </c>
      <c r="K31" s="42">
        <f>SUM('By Lot'!K201,'By Lot'!K217,'By Lot'!K233)</f>
        <v>44</v>
      </c>
      <c r="L31" s="42">
        <f>SUM('By Lot'!L201,'By Lot'!L217,'By Lot'!L233)</f>
        <v>53</v>
      </c>
      <c r="M31" s="43">
        <f>SUM('By Lot'!M201,'By Lot'!M217,'By Lot'!M233)</f>
        <v>71</v>
      </c>
      <c r="N31" s="44">
        <f t="shared" si="0"/>
        <v>37</v>
      </c>
      <c r="O31" s="45">
        <f t="shared" si="1"/>
        <v>125</v>
      </c>
      <c r="P31" s="46">
        <f t="shared" si="2"/>
        <v>0.7716049382716049</v>
      </c>
    </row>
    <row r="32" spans="1:16" ht="11.25">
      <c r="A32" s="5"/>
      <c r="B32" s="40" t="s">
        <v>494</v>
      </c>
      <c r="C32" s="40">
        <f>SUM('By Lot'!C202,'By Lot'!C218,'By Lot'!C234)</f>
        <v>5</v>
      </c>
      <c r="D32" s="41">
        <f>SUM('By Lot'!D202,'By Lot'!D218,'By Lot'!D234)</f>
        <v>5</v>
      </c>
      <c r="E32" s="42">
        <f>SUM('By Lot'!E202,'By Lot'!E218,'By Lot'!E234)</f>
        <v>5</v>
      </c>
      <c r="F32" s="42">
        <f>SUM('By Lot'!F202,'By Lot'!F218,'By Lot'!F234)</f>
        <v>3</v>
      </c>
      <c r="G32" s="42">
        <f>SUM('By Lot'!G202,'By Lot'!G218,'By Lot'!G234)</f>
        <v>2</v>
      </c>
      <c r="H32" s="42">
        <f>SUM('By Lot'!H202,'By Lot'!H218,'By Lot'!H234)</f>
        <v>2</v>
      </c>
      <c r="I32" s="42">
        <f>SUM('By Lot'!I202,'By Lot'!I218,'By Lot'!I234)</f>
        <v>3</v>
      </c>
      <c r="J32" s="42">
        <f>SUM('By Lot'!J202,'By Lot'!J218,'By Lot'!J234)</f>
        <v>3</v>
      </c>
      <c r="K32" s="42">
        <f>SUM('By Lot'!K202,'By Lot'!K218,'By Lot'!K234)</f>
        <v>4</v>
      </c>
      <c r="L32" s="42">
        <f>SUM('By Lot'!L202,'By Lot'!L218,'By Lot'!L234)</f>
        <v>4</v>
      </c>
      <c r="M32" s="43">
        <f>SUM('By Lot'!M202,'By Lot'!M218,'By Lot'!M234)</f>
        <v>5</v>
      </c>
      <c r="N32" s="44">
        <f t="shared" si="0"/>
        <v>2</v>
      </c>
      <c r="O32" s="45">
        <f t="shared" si="1"/>
        <v>3</v>
      </c>
      <c r="P32" s="46">
        <f t="shared" si="2"/>
        <v>0.6</v>
      </c>
    </row>
    <row r="33" spans="1:16" ht="11.25">
      <c r="A33" s="5"/>
      <c r="B33" s="40" t="s">
        <v>3</v>
      </c>
      <c r="C33" s="40"/>
      <c r="D33" s="41"/>
      <c r="E33" s="42"/>
      <c r="F33" s="42"/>
      <c r="G33" s="42"/>
      <c r="H33" s="42"/>
      <c r="I33" s="42"/>
      <c r="J33" s="42"/>
      <c r="K33" s="42"/>
      <c r="L33" s="42"/>
      <c r="M33" s="43"/>
      <c r="N33" s="44"/>
      <c r="O33" s="45"/>
      <c r="P33" s="46"/>
    </row>
    <row r="34" spans="1:16" ht="11.25">
      <c r="A34" s="5"/>
      <c r="B34" s="40" t="s">
        <v>105</v>
      </c>
      <c r="C34" s="40"/>
      <c r="D34" s="41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45"/>
      <c r="P34" s="46"/>
    </row>
    <row r="35" spans="1:16" ht="11.25">
      <c r="A35" s="5"/>
      <c r="B35" s="40" t="s">
        <v>109</v>
      </c>
      <c r="C35" s="40">
        <f>SUM('By Lot'!C210,'By Lot'!C226,'By Lot'!C242)</f>
        <v>6</v>
      </c>
      <c r="D35" s="41">
        <f>SUM('By Lot'!D210,'By Lot'!D226,'By Lot'!D242)</f>
        <v>6</v>
      </c>
      <c r="E35" s="42">
        <f>SUM('By Lot'!E210,'By Lot'!E226,'By Lot'!E242)</f>
        <v>6</v>
      </c>
      <c r="F35" s="42">
        <f>SUM('By Lot'!F210,'By Lot'!F226,'By Lot'!F242)</f>
        <v>6</v>
      </c>
      <c r="G35" s="42">
        <f>SUM('By Lot'!G210,'By Lot'!G226,'By Lot'!G242)</f>
        <v>6</v>
      </c>
      <c r="H35" s="42">
        <f>SUM('By Lot'!H210,'By Lot'!H226,'By Lot'!H242)</f>
        <v>6</v>
      </c>
      <c r="I35" s="42">
        <f>SUM('By Lot'!I210,'By Lot'!I226,'By Lot'!I242)</f>
        <v>6</v>
      </c>
      <c r="J35" s="42">
        <f>SUM('By Lot'!J210,'By Lot'!J226,'By Lot'!J242)</f>
        <v>6</v>
      </c>
      <c r="K35" s="42">
        <f>SUM('By Lot'!K210,'By Lot'!K226,'By Lot'!K242)</f>
        <v>6</v>
      </c>
      <c r="L35" s="42">
        <f>SUM('By Lot'!L210,'By Lot'!L226,'By Lot'!L242)</f>
        <v>6</v>
      </c>
      <c r="M35" s="43">
        <f>SUM('By Lot'!M210,'By Lot'!M226,'By Lot'!M242)</f>
        <v>6</v>
      </c>
      <c r="N35" s="44">
        <f t="shared" si="0"/>
        <v>6</v>
      </c>
      <c r="O35" s="45">
        <f t="shared" si="1"/>
        <v>0</v>
      </c>
      <c r="P35" s="46">
        <f t="shared" si="2"/>
        <v>0</v>
      </c>
    </row>
    <row r="36" spans="1:16" ht="11.25">
      <c r="A36" s="5"/>
      <c r="B36" s="40" t="s">
        <v>296</v>
      </c>
      <c r="C36" s="40"/>
      <c r="D36" s="41"/>
      <c r="E36" s="42"/>
      <c r="F36" s="42"/>
      <c r="G36" s="42"/>
      <c r="H36" s="42"/>
      <c r="I36" s="42"/>
      <c r="J36" s="42"/>
      <c r="K36" s="42"/>
      <c r="L36" s="42"/>
      <c r="M36" s="43"/>
      <c r="N36" s="44"/>
      <c r="O36" s="45"/>
      <c r="P36" s="46"/>
    </row>
    <row r="37" spans="1:16" ht="11.25">
      <c r="A37" s="5"/>
      <c r="B37" s="40" t="s">
        <v>297</v>
      </c>
      <c r="C37" s="40">
        <f>SUM('By Lot'!C212,'By Lot'!C228,'By Lot'!C244)</f>
        <v>1</v>
      </c>
      <c r="D37" s="41">
        <f>SUM('By Lot'!D212,'By Lot'!D228,'By Lot'!D244)</f>
        <v>1</v>
      </c>
      <c r="E37" s="42">
        <f>SUM('By Lot'!E212,'By Lot'!E228,'By Lot'!E244)</f>
        <v>1</v>
      </c>
      <c r="F37" s="42">
        <f>SUM('By Lot'!F212,'By Lot'!F228,'By Lot'!F244)</f>
        <v>1</v>
      </c>
      <c r="G37" s="42">
        <f>SUM('By Lot'!G212,'By Lot'!G228,'By Lot'!G244)</f>
        <v>1</v>
      </c>
      <c r="H37" s="42">
        <f>SUM('By Lot'!H212,'By Lot'!H228,'By Lot'!H244)</f>
        <v>1</v>
      </c>
      <c r="I37" s="42">
        <f>SUM('By Lot'!I212,'By Lot'!I228,'By Lot'!I244)</f>
        <v>1</v>
      </c>
      <c r="J37" s="42">
        <f>SUM('By Lot'!J212,'By Lot'!J228,'By Lot'!J244)</f>
        <v>1</v>
      </c>
      <c r="K37" s="42">
        <f>SUM('By Lot'!K212,'By Lot'!K228,'By Lot'!K244)</f>
        <v>1</v>
      </c>
      <c r="L37" s="42">
        <f>SUM('By Lot'!L212,'By Lot'!L228,'By Lot'!L244)</f>
        <v>1</v>
      </c>
      <c r="M37" s="43">
        <f>SUM('By Lot'!M212,'By Lot'!M228,'By Lot'!M244)</f>
        <v>1</v>
      </c>
      <c r="N37" s="44">
        <f t="shared" si="0"/>
        <v>1</v>
      </c>
      <c r="O37" s="45">
        <f t="shared" si="1"/>
        <v>0</v>
      </c>
      <c r="P37" s="46">
        <f t="shared" si="2"/>
        <v>0</v>
      </c>
    </row>
    <row r="38" spans="1:16" ht="11.25">
      <c r="A38" s="5"/>
      <c r="B38" s="40" t="s">
        <v>4</v>
      </c>
      <c r="C38" s="40">
        <f>SUM('By Lot'!C213,'By Lot'!C229,'By Lot'!C245)</f>
        <v>2</v>
      </c>
      <c r="D38" s="41">
        <f>SUM('By Lot'!D213,'By Lot'!D229,'By Lot'!D245)</f>
        <v>2</v>
      </c>
      <c r="E38" s="42">
        <f>SUM('By Lot'!E213,'By Lot'!E229,'By Lot'!E245)</f>
        <v>2</v>
      </c>
      <c r="F38" s="42">
        <f>SUM('By Lot'!F213,'By Lot'!F229,'By Lot'!F245)</f>
        <v>1</v>
      </c>
      <c r="G38" s="42">
        <f>SUM('By Lot'!G213,'By Lot'!G229,'By Lot'!G245)</f>
        <v>1</v>
      </c>
      <c r="H38" s="42">
        <f>SUM('By Lot'!H213,'By Lot'!H229,'By Lot'!H245)</f>
        <v>2</v>
      </c>
      <c r="I38" s="42">
        <f>SUM('By Lot'!I213,'By Lot'!I229,'By Lot'!I245)</f>
        <v>1</v>
      </c>
      <c r="J38" s="42">
        <f>SUM('By Lot'!J213,'By Lot'!J229,'By Lot'!J245)</f>
        <v>1</v>
      </c>
      <c r="K38" s="42">
        <f>SUM('By Lot'!K213,'By Lot'!K229,'By Lot'!K245)</f>
        <v>1</v>
      </c>
      <c r="L38" s="42">
        <f>SUM('By Lot'!L213,'By Lot'!L229,'By Lot'!L245)</f>
        <v>2</v>
      </c>
      <c r="M38" s="43">
        <f>SUM('By Lot'!M213,'By Lot'!M229,'By Lot'!M245)</f>
        <v>1</v>
      </c>
      <c r="N38" s="44">
        <f t="shared" si="0"/>
        <v>1</v>
      </c>
      <c r="O38" s="45">
        <f t="shared" si="1"/>
        <v>1</v>
      </c>
      <c r="P38" s="46">
        <f t="shared" si="2"/>
        <v>0.5</v>
      </c>
    </row>
    <row r="39" spans="1:16" ht="11.25">
      <c r="A39" s="47"/>
      <c r="B39" s="48" t="s">
        <v>5</v>
      </c>
      <c r="C39" s="48">
        <f aca="true" t="shared" si="5" ref="C39:M39">SUM(C29:C38)</f>
        <v>176</v>
      </c>
      <c r="D39" s="49">
        <f t="shared" si="5"/>
        <v>137</v>
      </c>
      <c r="E39" s="50">
        <f t="shared" si="5"/>
        <v>99</v>
      </c>
      <c r="F39" s="50">
        <f t="shared" si="5"/>
        <v>71</v>
      </c>
      <c r="G39" s="50">
        <f t="shared" si="5"/>
        <v>59</v>
      </c>
      <c r="H39" s="50">
        <f t="shared" si="5"/>
        <v>55</v>
      </c>
      <c r="I39" s="50">
        <f t="shared" si="5"/>
        <v>55</v>
      </c>
      <c r="J39" s="50">
        <f t="shared" si="5"/>
        <v>48</v>
      </c>
      <c r="K39" s="50">
        <f t="shared" si="5"/>
        <v>56</v>
      </c>
      <c r="L39" s="50">
        <f t="shared" si="5"/>
        <v>66</v>
      </c>
      <c r="M39" s="51">
        <f t="shared" si="5"/>
        <v>84</v>
      </c>
      <c r="N39" s="52">
        <f t="shared" si="0"/>
        <v>48</v>
      </c>
      <c r="O39" s="53">
        <f t="shared" si="1"/>
        <v>128</v>
      </c>
      <c r="P39" s="54">
        <f t="shared" si="2"/>
        <v>0.7272727272727273</v>
      </c>
    </row>
    <row r="40" spans="1:16" ht="11.25">
      <c r="A40" s="39" t="s">
        <v>173</v>
      </c>
      <c r="B40" s="40" t="s">
        <v>0</v>
      </c>
      <c r="C40" s="40"/>
      <c r="D40" s="41"/>
      <c r="E40" s="42"/>
      <c r="F40" s="42"/>
      <c r="G40" s="42"/>
      <c r="H40" s="42"/>
      <c r="I40" s="42"/>
      <c r="J40" s="42"/>
      <c r="K40" s="42"/>
      <c r="L40" s="42"/>
      <c r="M40" s="43"/>
      <c r="N40" s="44"/>
      <c r="O40" s="45"/>
      <c r="P40" s="46"/>
    </row>
    <row r="41" spans="1:16" ht="11.25">
      <c r="A41" s="5"/>
      <c r="B41" s="40" t="s">
        <v>1</v>
      </c>
      <c r="C41" s="40"/>
      <c r="D41" s="41"/>
      <c r="E41" s="42"/>
      <c r="F41" s="42"/>
      <c r="G41" s="42"/>
      <c r="H41" s="42"/>
      <c r="I41" s="42"/>
      <c r="J41" s="42"/>
      <c r="K41" s="42"/>
      <c r="L41" s="42"/>
      <c r="M41" s="43"/>
      <c r="N41" s="44"/>
      <c r="O41" s="45"/>
      <c r="P41" s="46"/>
    </row>
    <row r="42" spans="1:16" ht="11.25">
      <c r="A42" s="5"/>
      <c r="B42" s="40" t="s">
        <v>2</v>
      </c>
      <c r="C42" s="40"/>
      <c r="D42" s="41"/>
      <c r="E42" s="42"/>
      <c r="F42" s="42"/>
      <c r="G42" s="42"/>
      <c r="H42" s="42"/>
      <c r="I42" s="42"/>
      <c r="J42" s="42"/>
      <c r="K42" s="42"/>
      <c r="L42" s="42"/>
      <c r="M42" s="43"/>
      <c r="N42" s="44"/>
      <c r="O42" s="45"/>
      <c r="P42" s="46"/>
    </row>
    <row r="43" spans="1:16" ht="11.25">
      <c r="A43" s="5"/>
      <c r="B43" s="40" t="s">
        <v>494</v>
      </c>
      <c r="C43" s="40"/>
      <c r="D43" s="41"/>
      <c r="E43" s="42"/>
      <c r="F43" s="42"/>
      <c r="G43" s="42"/>
      <c r="H43" s="42"/>
      <c r="I43" s="42"/>
      <c r="J43" s="42"/>
      <c r="K43" s="42"/>
      <c r="L43" s="42"/>
      <c r="M43" s="43"/>
      <c r="N43" s="44"/>
      <c r="O43" s="45"/>
      <c r="P43" s="46"/>
    </row>
    <row r="44" spans="1:16" ht="11.25">
      <c r="A44" s="5"/>
      <c r="B44" s="40" t="s">
        <v>3</v>
      </c>
      <c r="C44" s="40"/>
      <c r="D44" s="41"/>
      <c r="E44" s="42"/>
      <c r="F44" s="42"/>
      <c r="G44" s="42"/>
      <c r="H44" s="42"/>
      <c r="I44" s="42"/>
      <c r="J44" s="42"/>
      <c r="K44" s="42"/>
      <c r="L44" s="42"/>
      <c r="M44" s="43"/>
      <c r="N44" s="44"/>
      <c r="O44" s="45"/>
      <c r="P44" s="46"/>
    </row>
    <row r="45" spans="1:16" ht="11.25">
      <c r="A45" s="5"/>
      <c r="B45" s="40" t="s">
        <v>105</v>
      </c>
      <c r="C45" s="40">
        <f>SUM('By Lot'!C257)</f>
        <v>252</v>
      </c>
      <c r="D45" s="41">
        <f>SUM('By Lot'!D257)</f>
        <v>237</v>
      </c>
      <c r="E45" s="42">
        <f>SUM('By Lot'!E257)</f>
        <v>220</v>
      </c>
      <c r="F45" s="42">
        <f>SUM('By Lot'!F257)</f>
        <v>201</v>
      </c>
      <c r="G45" s="42">
        <f>SUM('By Lot'!G257)</f>
        <v>182</v>
      </c>
      <c r="H45" s="42">
        <f>SUM('By Lot'!H257)</f>
        <v>181</v>
      </c>
      <c r="I45" s="42">
        <f>SUM('By Lot'!I257)</f>
        <v>199</v>
      </c>
      <c r="J45" s="42">
        <f>SUM('By Lot'!J257)</f>
        <v>168</v>
      </c>
      <c r="K45" s="42">
        <f>SUM('By Lot'!K257)</f>
        <v>161</v>
      </c>
      <c r="L45" s="42">
        <f>SUM('By Lot'!L257)</f>
        <v>188</v>
      </c>
      <c r="M45" s="43">
        <f>SUM('By Lot'!M257)</f>
        <v>223</v>
      </c>
      <c r="N45" s="44">
        <f t="shared" si="0"/>
        <v>161</v>
      </c>
      <c r="O45" s="45">
        <f t="shared" si="1"/>
        <v>91</v>
      </c>
      <c r="P45" s="46">
        <f t="shared" si="2"/>
        <v>0.3611111111111111</v>
      </c>
    </row>
    <row r="46" spans="1:16" ht="11.25">
      <c r="A46" s="5"/>
      <c r="B46" s="40" t="s">
        <v>109</v>
      </c>
      <c r="C46" s="40">
        <f>SUM('By Lot'!C258)</f>
        <v>9</v>
      </c>
      <c r="D46" s="41">
        <f>SUM('By Lot'!D258)</f>
        <v>9</v>
      </c>
      <c r="E46" s="42">
        <f>SUM('By Lot'!E258)</f>
        <v>9</v>
      </c>
      <c r="F46" s="42">
        <f>SUM('By Lot'!F258)</f>
        <v>8</v>
      </c>
      <c r="G46" s="42">
        <f>SUM('By Lot'!G258)</f>
        <v>7</v>
      </c>
      <c r="H46" s="42">
        <f>SUM('By Lot'!H258)</f>
        <v>6</v>
      </c>
      <c r="I46" s="42">
        <f>SUM('By Lot'!I258)</f>
        <v>6</v>
      </c>
      <c r="J46" s="42">
        <f>SUM('By Lot'!J258)</f>
        <v>8</v>
      </c>
      <c r="K46" s="42">
        <f>SUM('By Lot'!K258)</f>
        <v>7</v>
      </c>
      <c r="L46" s="42">
        <f>SUM('By Lot'!L258)</f>
        <v>8</v>
      </c>
      <c r="M46" s="43">
        <f>SUM('By Lot'!M258)</f>
        <v>9</v>
      </c>
      <c r="N46" s="44">
        <f t="shared" si="0"/>
        <v>6</v>
      </c>
      <c r="O46" s="45">
        <f t="shared" si="1"/>
        <v>3</v>
      </c>
      <c r="P46" s="46">
        <f t="shared" si="2"/>
        <v>0.3333333333333333</v>
      </c>
    </row>
    <row r="47" spans="1:16" ht="11.25">
      <c r="A47" s="5"/>
      <c r="B47" s="40" t="s">
        <v>296</v>
      </c>
      <c r="C47" s="40"/>
      <c r="D47" s="41"/>
      <c r="E47" s="42"/>
      <c r="F47" s="42"/>
      <c r="G47" s="42"/>
      <c r="H47" s="42"/>
      <c r="I47" s="42"/>
      <c r="J47" s="42"/>
      <c r="K47" s="42"/>
      <c r="L47" s="42"/>
      <c r="M47" s="43"/>
      <c r="N47" s="44"/>
      <c r="O47" s="45"/>
      <c r="P47" s="46"/>
    </row>
    <row r="48" spans="1:16" ht="11.25">
      <c r="A48" s="5"/>
      <c r="B48" s="40" t="s">
        <v>297</v>
      </c>
      <c r="C48" s="40"/>
      <c r="D48" s="41"/>
      <c r="E48" s="42"/>
      <c r="F48" s="42"/>
      <c r="G48" s="42"/>
      <c r="H48" s="42"/>
      <c r="I48" s="42"/>
      <c r="J48" s="42"/>
      <c r="K48" s="42"/>
      <c r="L48" s="42"/>
      <c r="M48" s="43"/>
      <c r="N48" s="44"/>
      <c r="O48" s="45"/>
      <c r="P48" s="46"/>
    </row>
    <row r="49" spans="1:16" ht="11.25">
      <c r="A49" s="5"/>
      <c r="B49" s="40" t="s">
        <v>4</v>
      </c>
      <c r="C49" s="40"/>
      <c r="D49" s="41"/>
      <c r="E49" s="42"/>
      <c r="F49" s="42"/>
      <c r="G49" s="42"/>
      <c r="H49" s="42"/>
      <c r="I49" s="42"/>
      <c r="J49" s="42"/>
      <c r="K49" s="42"/>
      <c r="L49" s="42"/>
      <c r="M49" s="43"/>
      <c r="N49" s="44"/>
      <c r="O49" s="45"/>
      <c r="P49" s="46"/>
    </row>
    <row r="50" spans="1:16" ht="11.25">
      <c r="A50" s="47"/>
      <c r="B50" s="48" t="s">
        <v>5</v>
      </c>
      <c r="C50" s="48">
        <f aca="true" t="shared" si="6" ref="C50:M50">SUM(C40:C49)</f>
        <v>261</v>
      </c>
      <c r="D50" s="49">
        <f t="shared" si="6"/>
        <v>246</v>
      </c>
      <c r="E50" s="50">
        <f t="shared" si="6"/>
        <v>229</v>
      </c>
      <c r="F50" s="50">
        <f t="shared" si="6"/>
        <v>209</v>
      </c>
      <c r="G50" s="50">
        <f t="shared" si="6"/>
        <v>189</v>
      </c>
      <c r="H50" s="50">
        <f t="shared" si="6"/>
        <v>187</v>
      </c>
      <c r="I50" s="50">
        <f t="shared" si="6"/>
        <v>205</v>
      </c>
      <c r="J50" s="50">
        <f t="shared" si="6"/>
        <v>176</v>
      </c>
      <c r="K50" s="50">
        <f t="shared" si="6"/>
        <v>168</v>
      </c>
      <c r="L50" s="50">
        <f t="shared" si="6"/>
        <v>196</v>
      </c>
      <c r="M50" s="51">
        <f t="shared" si="6"/>
        <v>232</v>
      </c>
      <c r="N50" s="52">
        <f t="shared" si="0"/>
        <v>168</v>
      </c>
      <c r="O50" s="53">
        <f t="shared" si="1"/>
        <v>93</v>
      </c>
      <c r="P50" s="54">
        <f t="shared" si="2"/>
        <v>0.3563218390804598</v>
      </c>
    </row>
    <row r="51" spans="1:16" ht="11.25">
      <c r="A51" s="59" t="s">
        <v>253</v>
      </c>
      <c r="B51" s="40" t="s">
        <v>0</v>
      </c>
      <c r="C51" s="40"/>
      <c r="D51" s="41"/>
      <c r="E51" s="42"/>
      <c r="F51" s="42"/>
      <c r="G51" s="42"/>
      <c r="H51" s="42"/>
      <c r="I51" s="42"/>
      <c r="J51" s="42"/>
      <c r="K51" s="42"/>
      <c r="L51" s="42"/>
      <c r="M51" s="43"/>
      <c r="N51" s="44"/>
      <c r="O51" s="45"/>
      <c r="P51" s="46"/>
    </row>
    <row r="52" spans="1:16" ht="11.25">
      <c r="A52" s="44" t="s">
        <v>265</v>
      </c>
      <c r="B52" s="40" t="s">
        <v>1</v>
      </c>
      <c r="C52" s="40"/>
      <c r="D52" s="41"/>
      <c r="E52" s="42"/>
      <c r="F52" s="42"/>
      <c r="G52" s="42"/>
      <c r="H52" s="42"/>
      <c r="I52" s="42"/>
      <c r="J52" s="42"/>
      <c r="K52" s="42"/>
      <c r="L52" s="42"/>
      <c r="M52" s="43"/>
      <c r="N52" s="44"/>
      <c r="O52" s="45"/>
      <c r="P52" s="46"/>
    </row>
    <row r="53" spans="1:16" ht="11.25">
      <c r="A53" s="44"/>
      <c r="B53" s="40" t="s">
        <v>2</v>
      </c>
      <c r="C53" s="40"/>
      <c r="D53" s="41"/>
      <c r="E53" s="42"/>
      <c r="F53" s="42"/>
      <c r="G53" s="42"/>
      <c r="H53" s="42"/>
      <c r="I53" s="42"/>
      <c r="J53" s="42"/>
      <c r="K53" s="42"/>
      <c r="L53" s="42"/>
      <c r="M53" s="43"/>
      <c r="N53" s="44"/>
      <c r="O53" s="45"/>
      <c r="P53" s="46"/>
    </row>
    <row r="54" spans="1:16" ht="11.25">
      <c r="A54" s="44"/>
      <c r="B54" s="40" t="s">
        <v>494</v>
      </c>
      <c r="C54" s="40"/>
      <c r="D54" s="41"/>
      <c r="E54" s="42"/>
      <c r="F54" s="42"/>
      <c r="G54" s="42"/>
      <c r="H54" s="42"/>
      <c r="I54" s="42"/>
      <c r="J54" s="42"/>
      <c r="K54" s="42"/>
      <c r="L54" s="42"/>
      <c r="M54" s="43"/>
      <c r="N54" s="44"/>
      <c r="O54" s="45"/>
      <c r="P54" s="46"/>
    </row>
    <row r="55" spans="1:16" ht="11.25">
      <c r="A55" s="44"/>
      <c r="B55" s="40" t="s">
        <v>3</v>
      </c>
      <c r="C55" s="40"/>
      <c r="D55" s="41"/>
      <c r="E55" s="42"/>
      <c r="F55" s="42"/>
      <c r="G55" s="42"/>
      <c r="H55" s="42"/>
      <c r="I55" s="42"/>
      <c r="J55" s="42"/>
      <c r="K55" s="42"/>
      <c r="L55" s="42"/>
      <c r="M55" s="43"/>
      <c r="N55" s="44"/>
      <c r="O55" s="45"/>
      <c r="P55" s="46"/>
    </row>
    <row r="56" spans="1:16" ht="11.25">
      <c r="A56" s="44"/>
      <c r="B56" s="40" t="s">
        <v>105</v>
      </c>
      <c r="C56" s="40"/>
      <c r="D56" s="41"/>
      <c r="E56" s="42"/>
      <c r="F56" s="42"/>
      <c r="G56" s="42"/>
      <c r="H56" s="42"/>
      <c r="I56" s="42"/>
      <c r="J56" s="42"/>
      <c r="K56" s="42"/>
      <c r="L56" s="42"/>
      <c r="M56" s="43"/>
      <c r="N56" s="44"/>
      <c r="O56" s="45"/>
      <c r="P56" s="46"/>
    </row>
    <row r="57" spans="1:16" ht="11.25">
      <c r="A57" s="44"/>
      <c r="B57" s="40" t="s">
        <v>109</v>
      </c>
      <c r="C57" s="40"/>
      <c r="D57" s="41"/>
      <c r="E57" s="42"/>
      <c r="F57" s="42"/>
      <c r="G57" s="42"/>
      <c r="H57" s="42"/>
      <c r="I57" s="42"/>
      <c r="J57" s="42"/>
      <c r="K57" s="42"/>
      <c r="L57" s="42"/>
      <c r="M57" s="43"/>
      <c r="N57" s="44"/>
      <c r="O57" s="45"/>
      <c r="P57" s="46"/>
    </row>
    <row r="58" spans="1:16" ht="11.25">
      <c r="A58" s="44"/>
      <c r="B58" s="40" t="s">
        <v>296</v>
      </c>
      <c r="C58" s="40"/>
      <c r="D58" s="41"/>
      <c r="E58" s="42"/>
      <c r="F58" s="42"/>
      <c r="G58" s="42"/>
      <c r="H58" s="42"/>
      <c r="I58" s="42"/>
      <c r="J58" s="42"/>
      <c r="K58" s="42"/>
      <c r="L58" s="42"/>
      <c r="M58" s="43"/>
      <c r="N58" s="44"/>
      <c r="O58" s="45"/>
      <c r="P58" s="46"/>
    </row>
    <row r="59" spans="1:16" ht="11.25">
      <c r="A59" s="44"/>
      <c r="B59" s="40" t="s">
        <v>297</v>
      </c>
      <c r="C59" s="40">
        <f>SUM('By Lot'!C340)</f>
        <v>2</v>
      </c>
      <c r="D59" s="41">
        <f>SUM('By Lot'!D340)</f>
        <v>0</v>
      </c>
      <c r="E59" s="42">
        <f>SUM('By Lot'!E340)</f>
        <v>0</v>
      </c>
      <c r="F59" s="42">
        <f>SUM('By Lot'!F340)</f>
        <v>0</v>
      </c>
      <c r="G59" s="42">
        <f>SUM('By Lot'!G340)</f>
        <v>0</v>
      </c>
      <c r="H59" s="42">
        <f>SUM('By Lot'!H340)</f>
        <v>1</v>
      </c>
      <c r="I59" s="42">
        <f>SUM('By Lot'!I340)</f>
        <v>0</v>
      </c>
      <c r="J59" s="42">
        <f>SUM('By Lot'!J340)</f>
        <v>0</v>
      </c>
      <c r="K59" s="42">
        <f>SUM('By Lot'!K340)</f>
        <v>1</v>
      </c>
      <c r="L59" s="42">
        <f>SUM('By Lot'!L340)</f>
        <v>1</v>
      </c>
      <c r="M59" s="43">
        <f>SUM('By Lot'!M340)</f>
        <v>1</v>
      </c>
      <c r="N59" s="44">
        <f t="shared" si="0"/>
        <v>0</v>
      </c>
      <c r="O59" s="45">
        <f t="shared" si="1"/>
        <v>2</v>
      </c>
      <c r="P59" s="46">
        <f t="shared" si="2"/>
        <v>1</v>
      </c>
    </row>
    <row r="60" spans="1:16" ht="11.25">
      <c r="A60" s="44"/>
      <c r="B60" s="40" t="s">
        <v>4</v>
      </c>
      <c r="C60" s="40"/>
      <c r="D60" s="41"/>
      <c r="E60" s="42"/>
      <c r="F60" s="42"/>
      <c r="G60" s="42"/>
      <c r="H60" s="42"/>
      <c r="I60" s="42"/>
      <c r="J60" s="42"/>
      <c r="K60" s="42"/>
      <c r="L60" s="42"/>
      <c r="M60" s="43"/>
      <c r="N60" s="44"/>
      <c r="O60" s="45"/>
      <c r="P60" s="46"/>
    </row>
    <row r="61" spans="1:16" ht="11.25">
      <c r="A61" s="62"/>
      <c r="B61" s="48" t="s">
        <v>5</v>
      </c>
      <c r="C61" s="48">
        <f aca="true" t="shared" si="7" ref="C61:M61">SUM(C51:C60)</f>
        <v>2</v>
      </c>
      <c r="D61" s="49">
        <f t="shared" si="7"/>
        <v>0</v>
      </c>
      <c r="E61" s="50">
        <f t="shared" si="7"/>
        <v>0</v>
      </c>
      <c r="F61" s="50">
        <f t="shared" si="7"/>
        <v>0</v>
      </c>
      <c r="G61" s="50">
        <f t="shared" si="7"/>
        <v>0</v>
      </c>
      <c r="H61" s="50">
        <f t="shared" si="7"/>
        <v>1</v>
      </c>
      <c r="I61" s="50">
        <f t="shared" si="7"/>
        <v>0</v>
      </c>
      <c r="J61" s="50">
        <f t="shared" si="7"/>
        <v>0</v>
      </c>
      <c r="K61" s="50">
        <f t="shared" si="7"/>
        <v>1</v>
      </c>
      <c r="L61" s="50">
        <f t="shared" si="7"/>
        <v>1</v>
      </c>
      <c r="M61" s="51">
        <f t="shared" si="7"/>
        <v>1</v>
      </c>
      <c r="N61" s="52">
        <f t="shared" si="0"/>
        <v>0</v>
      </c>
      <c r="O61" s="53">
        <f t="shared" si="1"/>
        <v>2</v>
      </c>
      <c r="P61" s="54">
        <f t="shared" si="2"/>
        <v>1</v>
      </c>
    </row>
    <row r="62" spans="1:16" ht="11.25">
      <c r="A62" s="39" t="s">
        <v>254</v>
      </c>
      <c r="B62" s="40" t="s">
        <v>0</v>
      </c>
      <c r="C62" s="40">
        <f>SUM('By Lot'!C263,'By Lot'!C279,'By Lot'!C295,'By Lot'!C311,'By Lot'!C343,'By Lot'!C359,'By Lot'!C375,'By Lot'!C391,'By Lot'!C407,'By Lot'!C423,'By Lot'!C439,'By Lot'!C487,'By Lot'!C503)</f>
        <v>220</v>
      </c>
      <c r="D62" s="41">
        <f>SUM('By Lot'!D263,'By Lot'!D279,'By Lot'!D295,'By Lot'!D311,'By Lot'!D343,'By Lot'!D359,'By Lot'!D375,'By Lot'!D391,'By Lot'!D407,'By Lot'!D423,'By Lot'!D439,'By Lot'!D487,'By Lot'!D503)</f>
        <v>175</v>
      </c>
      <c r="E62" s="42">
        <f>SUM('By Lot'!E263,'By Lot'!E279,'By Lot'!E295,'By Lot'!E311,'By Lot'!E343,'By Lot'!E359,'By Lot'!E375,'By Lot'!E391,'By Lot'!E407,'By Lot'!E423,'By Lot'!E439,'By Lot'!E487,'By Lot'!E503)</f>
        <v>117</v>
      </c>
      <c r="F62" s="42">
        <f>SUM('By Lot'!F263,'By Lot'!F279,'By Lot'!F295,'By Lot'!F311,'By Lot'!F343,'By Lot'!F359,'By Lot'!F375,'By Lot'!F391,'By Lot'!F407,'By Lot'!F423,'By Lot'!F439,'By Lot'!F487,'By Lot'!F503)</f>
        <v>79</v>
      </c>
      <c r="G62" s="42">
        <f>SUM('By Lot'!G263,'By Lot'!G279,'By Lot'!G295,'By Lot'!G311,'By Lot'!G343,'By Lot'!G359,'By Lot'!G375,'By Lot'!G391,'By Lot'!G407,'By Lot'!G423,'By Lot'!G439,'By Lot'!G487,'By Lot'!G503)</f>
        <v>47</v>
      </c>
      <c r="H62" s="42">
        <f>SUM('By Lot'!H263,'By Lot'!H279,'By Lot'!H295,'By Lot'!H311,'By Lot'!H343,'By Lot'!H359,'By Lot'!H375,'By Lot'!H391,'By Lot'!H407,'By Lot'!H423,'By Lot'!H439,'By Lot'!H487,'By Lot'!H503)</f>
        <v>37</v>
      </c>
      <c r="I62" s="42">
        <f>SUM('By Lot'!I263,'By Lot'!I279,'By Lot'!I295,'By Lot'!I311,'By Lot'!I343,'By Lot'!I359,'By Lot'!I375,'By Lot'!I391,'By Lot'!I407,'By Lot'!I423,'By Lot'!I439,'By Lot'!I487,'By Lot'!I503)</f>
        <v>40</v>
      </c>
      <c r="J62" s="42">
        <f>SUM('By Lot'!J263,'By Lot'!J279,'By Lot'!J295,'By Lot'!J311,'By Lot'!J343,'By Lot'!J359,'By Lot'!J375,'By Lot'!J391,'By Lot'!J407,'By Lot'!J423,'By Lot'!J439,'By Lot'!J487,'By Lot'!J503)</f>
        <v>38</v>
      </c>
      <c r="K62" s="42">
        <f>SUM('By Lot'!K263,'By Lot'!K279,'By Lot'!K295,'By Lot'!K311,'By Lot'!K343,'By Lot'!K359,'By Lot'!K375,'By Lot'!K391,'By Lot'!K407,'By Lot'!K423,'By Lot'!K439,'By Lot'!K487,'By Lot'!K503)</f>
        <v>44</v>
      </c>
      <c r="L62" s="42">
        <f>SUM('By Lot'!L263,'By Lot'!L279,'By Lot'!L295,'By Lot'!L311,'By Lot'!L343,'By Lot'!L359,'By Lot'!L375,'By Lot'!L391,'By Lot'!L407,'By Lot'!L423,'By Lot'!L439,'By Lot'!L487,'By Lot'!L503)</f>
        <v>55</v>
      </c>
      <c r="M62" s="43">
        <f>SUM('By Lot'!M263,'By Lot'!M279,'By Lot'!M295,'By Lot'!M311,'By Lot'!M343,'By Lot'!M359,'By Lot'!M375,'By Lot'!M391,'By Lot'!M407,'By Lot'!M423,'By Lot'!M439,'By Lot'!M487,'By Lot'!M503)</f>
        <v>58</v>
      </c>
      <c r="N62" s="44">
        <f t="shared" si="0"/>
        <v>37</v>
      </c>
      <c r="O62" s="45">
        <f t="shared" si="1"/>
        <v>183</v>
      </c>
      <c r="P62" s="46">
        <f t="shared" si="2"/>
        <v>0.8318181818181818</v>
      </c>
    </row>
    <row r="63" spans="1:16" ht="11.25">
      <c r="A63" s="5" t="s">
        <v>266</v>
      </c>
      <c r="B63" s="40" t="s">
        <v>1</v>
      </c>
      <c r="C63" s="40">
        <f>SUM('By Lot'!C264,'By Lot'!C280,'By Lot'!C296,'By Lot'!C312,'By Lot'!C344,'By Lot'!C360,'By Lot'!C376,'By Lot'!C392,'By Lot'!C408,'By Lot'!C424,'By Lot'!C440,'By Lot'!C488,'By Lot'!C504)</f>
        <v>361</v>
      </c>
      <c r="D63" s="41">
        <f>SUM('By Lot'!D264,'By Lot'!D280,'By Lot'!D296,'By Lot'!D312,'By Lot'!D344,'By Lot'!D360,'By Lot'!D376,'By Lot'!D392,'By Lot'!D408,'By Lot'!D424,'By Lot'!D440,'By Lot'!D488,'By Lot'!D504)</f>
        <v>246</v>
      </c>
      <c r="E63" s="42">
        <f>SUM('By Lot'!E264,'By Lot'!E280,'By Lot'!E296,'By Lot'!E312,'By Lot'!E344,'By Lot'!E360,'By Lot'!E376,'By Lot'!E392,'By Lot'!E408,'By Lot'!E424,'By Lot'!E440,'By Lot'!E488,'By Lot'!E504)</f>
        <v>138</v>
      </c>
      <c r="F63" s="42">
        <f>SUM('By Lot'!F264,'By Lot'!F280,'By Lot'!F296,'By Lot'!F312,'By Lot'!F344,'By Lot'!F360,'By Lot'!F376,'By Lot'!F392,'By Lot'!F408,'By Lot'!F424,'By Lot'!F440,'By Lot'!F488,'By Lot'!F504)</f>
        <v>39</v>
      </c>
      <c r="G63" s="42">
        <f>SUM('By Lot'!G264,'By Lot'!G280,'By Lot'!G296,'By Lot'!G312,'By Lot'!G344,'By Lot'!G360,'By Lot'!G376,'By Lot'!G392,'By Lot'!G408,'By Lot'!G424,'By Lot'!G440,'By Lot'!G488,'By Lot'!G504)</f>
        <v>3</v>
      </c>
      <c r="H63" s="42">
        <f>SUM('By Lot'!H264,'By Lot'!H280,'By Lot'!H296,'By Lot'!H312,'By Lot'!H344,'By Lot'!H360,'By Lot'!H376,'By Lot'!H392,'By Lot'!H408,'By Lot'!H424,'By Lot'!H440,'By Lot'!H488,'By Lot'!H504)</f>
        <v>6</v>
      </c>
      <c r="I63" s="42">
        <f>SUM('By Lot'!I264,'By Lot'!I280,'By Lot'!I296,'By Lot'!I312,'By Lot'!I344,'By Lot'!I360,'By Lot'!I376,'By Lot'!I392,'By Lot'!I408,'By Lot'!I424,'By Lot'!I440,'By Lot'!I488,'By Lot'!I504)</f>
        <v>9</v>
      </c>
      <c r="J63" s="42">
        <f>SUM('By Lot'!J264,'By Lot'!J280,'By Lot'!J296,'By Lot'!J312,'By Lot'!J344,'By Lot'!J360,'By Lot'!J376,'By Lot'!J392,'By Lot'!J408,'By Lot'!J424,'By Lot'!J440,'By Lot'!J488,'By Lot'!J504)</f>
        <v>6</v>
      </c>
      <c r="K63" s="42">
        <f>SUM('By Lot'!K264,'By Lot'!K280,'By Lot'!K296,'By Lot'!K312,'By Lot'!K344,'By Lot'!K360,'By Lot'!K376,'By Lot'!K392,'By Lot'!K408,'By Lot'!K424,'By Lot'!K440,'By Lot'!K488,'By Lot'!K504)</f>
        <v>21</v>
      </c>
      <c r="L63" s="42">
        <f>SUM('By Lot'!L264,'By Lot'!L280,'By Lot'!L296,'By Lot'!L312,'By Lot'!L344,'By Lot'!L360,'By Lot'!L376,'By Lot'!L392,'By Lot'!L408,'By Lot'!L424,'By Lot'!L440,'By Lot'!L488,'By Lot'!L504)</f>
        <v>44</v>
      </c>
      <c r="M63" s="43">
        <f>SUM('By Lot'!M264,'By Lot'!M280,'By Lot'!M296,'By Lot'!M312,'By Lot'!M344,'By Lot'!M360,'By Lot'!M376,'By Lot'!M392,'By Lot'!M408,'By Lot'!M424,'By Lot'!M440,'By Lot'!M488,'By Lot'!M504)</f>
        <v>86</v>
      </c>
      <c r="N63" s="44">
        <f t="shared" si="0"/>
        <v>3</v>
      </c>
      <c r="O63" s="45">
        <f t="shared" si="1"/>
        <v>358</v>
      </c>
      <c r="P63" s="46">
        <f t="shared" si="2"/>
        <v>0.9916897506925207</v>
      </c>
    </row>
    <row r="64" spans="1:16" ht="11.25">
      <c r="A64" s="5"/>
      <c r="B64" s="40" t="s">
        <v>2</v>
      </c>
      <c r="C64" s="40">
        <f>SUM('By Lot'!C265,'By Lot'!C281,'By Lot'!C297,'By Lot'!C313,'By Lot'!C345,'By Lot'!C361,'By Lot'!C377,'By Lot'!C393,'By Lot'!C409,'By Lot'!C425,'By Lot'!C441,'By Lot'!C489,'By Lot'!C505)</f>
        <v>246</v>
      </c>
      <c r="D64" s="41">
        <f>SUM('By Lot'!D265,'By Lot'!D281,'By Lot'!D297,'By Lot'!D313,'By Lot'!D345,'By Lot'!D361,'By Lot'!D377,'By Lot'!D393,'By Lot'!D409,'By Lot'!D425,'By Lot'!D441,'By Lot'!D489,'By Lot'!D505)</f>
        <v>2</v>
      </c>
      <c r="E64" s="42">
        <f>SUM('By Lot'!E265,'By Lot'!E281,'By Lot'!E297,'By Lot'!E313,'By Lot'!E345,'By Lot'!E361,'By Lot'!E377,'By Lot'!E393,'By Lot'!E409,'By Lot'!E425,'By Lot'!E441,'By Lot'!E489,'By Lot'!E505)</f>
        <v>0</v>
      </c>
      <c r="F64" s="42">
        <f>SUM('By Lot'!F265,'By Lot'!F281,'By Lot'!F297,'By Lot'!F313,'By Lot'!F345,'By Lot'!F361,'By Lot'!F377,'By Lot'!F393,'By Lot'!F409,'By Lot'!F425,'By Lot'!F441,'By Lot'!F489,'By Lot'!F505)</f>
        <v>0</v>
      </c>
      <c r="G64" s="42">
        <f>SUM('By Lot'!G265,'By Lot'!G281,'By Lot'!G297,'By Lot'!G313,'By Lot'!G345,'By Lot'!G361,'By Lot'!G377,'By Lot'!G393,'By Lot'!G409,'By Lot'!G425,'By Lot'!G441,'By Lot'!G489,'By Lot'!G505)</f>
        <v>0</v>
      </c>
      <c r="H64" s="42">
        <f>SUM('By Lot'!H265,'By Lot'!H281,'By Lot'!H297,'By Lot'!H313,'By Lot'!H345,'By Lot'!H361,'By Lot'!H377,'By Lot'!H393,'By Lot'!H409,'By Lot'!H425,'By Lot'!H441,'By Lot'!H489,'By Lot'!H505)</f>
        <v>0</v>
      </c>
      <c r="I64" s="42">
        <f>SUM('By Lot'!I265,'By Lot'!I281,'By Lot'!I297,'By Lot'!I313,'By Lot'!I345,'By Lot'!I361,'By Lot'!I377,'By Lot'!I393,'By Lot'!I409,'By Lot'!I425,'By Lot'!I441,'By Lot'!I489,'By Lot'!I505)</f>
        <v>0</v>
      </c>
      <c r="J64" s="42">
        <f>SUM('By Lot'!J265,'By Lot'!J281,'By Lot'!J297,'By Lot'!J313,'By Lot'!J345,'By Lot'!J361,'By Lot'!J377,'By Lot'!J393,'By Lot'!J409,'By Lot'!J425,'By Lot'!J441,'By Lot'!J489,'By Lot'!J505)</f>
        <v>0</v>
      </c>
      <c r="K64" s="42">
        <f>SUM('By Lot'!K265,'By Lot'!K281,'By Lot'!K297,'By Lot'!K313,'By Lot'!K345,'By Lot'!K361,'By Lot'!K377,'By Lot'!K393,'By Lot'!K409,'By Lot'!K425,'By Lot'!K441,'By Lot'!K489,'By Lot'!K505)</f>
        <v>1</v>
      </c>
      <c r="L64" s="42">
        <f>SUM('By Lot'!L265,'By Lot'!L281,'By Lot'!L297,'By Lot'!L313,'By Lot'!L345,'By Lot'!L361,'By Lot'!L377,'By Lot'!L393,'By Lot'!L409,'By Lot'!L425,'By Lot'!L441,'By Lot'!L489,'By Lot'!L505)</f>
        <v>1</v>
      </c>
      <c r="M64" s="43">
        <f>SUM('By Lot'!M265,'By Lot'!M281,'By Lot'!M297,'By Lot'!M313,'By Lot'!M345,'By Lot'!M361,'By Lot'!M377,'By Lot'!M393,'By Lot'!M409,'By Lot'!M425,'By Lot'!M441,'By Lot'!M489,'By Lot'!M505)</f>
        <v>7</v>
      </c>
      <c r="N64" s="44">
        <f t="shared" si="0"/>
        <v>0</v>
      </c>
      <c r="O64" s="45">
        <f t="shared" si="1"/>
        <v>246</v>
      </c>
      <c r="P64" s="46">
        <f t="shared" si="2"/>
        <v>1</v>
      </c>
    </row>
    <row r="65" spans="1:16" ht="11.25">
      <c r="A65" s="5"/>
      <c r="B65" s="40" t="s">
        <v>494</v>
      </c>
      <c r="C65" s="40">
        <f>SUM('By Lot'!C266,'By Lot'!C282,'By Lot'!C298,'By Lot'!C314,'By Lot'!C346,'By Lot'!C362,'By Lot'!C378,'By Lot'!C394,'By Lot'!C410,'By Lot'!C426,'By Lot'!C442,'By Lot'!C490,'By Lot'!C506)</f>
        <v>33</v>
      </c>
      <c r="D65" s="41">
        <f>SUM('By Lot'!D266,'By Lot'!D282,'By Lot'!D298,'By Lot'!D314,'By Lot'!D346,'By Lot'!D362,'By Lot'!D378,'By Lot'!D394,'By Lot'!D410,'By Lot'!D426,'By Lot'!D442,'By Lot'!D490,'By Lot'!D506)</f>
        <v>24</v>
      </c>
      <c r="E65" s="42">
        <f>SUM('By Lot'!E266,'By Lot'!E282,'By Lot'!E298,'By Lot'!E314,'By Lot'!E346,'By Lot'!E362,'By Lot'!E378,'By Lot'!E394,'By Lot'!E410,'By Lot'!E426,'By Lot'!E442,'By Lot'!E490,'By Lot'!E506)</f>
        <v>13</v>
      </c>
      <c r="F65" s="42">
        <f>SUM('By Lot'!F266,'By Lot'!F282,'By Lot'!F298,'By Lot'!F314,'By Lot'!F346,'By Lot'!F362,'By Lot'!F378,'By Lot'!F394,'By Lot'!F410,'By Lot'!F426,'By Lot'!F442,'By Lot'!F490,'By Lot'!F506)</f>
        <v>2</v>
      </c>
      <c r="G65" s="42">
        <f>SUM('By Lot'!G266,'By Lot'!G282,'By Lot'!G298,'By Lot'!G314,'By Lot'!G346,'By Lot'!G362,'By Lot'!G378,'By Lot'!G394,'By Lot'!G410,'By Lot'!G426,'By Lot'!G442,'By Lot'!G490,'By Lot'!G506)</f>
        <v>1</v>
      </c>
      <c r="H65" s="42">
        <f>SUM('By Lot'!H266,'By Lot'!H282,'By Lot'!H298,'By Lot'!H314,'By Lot'!H346,'By Lot'!H362,'By Lot'!H378,'By Lot'!H394,'By Lot'!H410,'By Lot'!H426,'By Lot'!H442,'By Lot'!H490,'By Lot'!H506)</f>
        <v>5</v>
      </c>
      <c r="I65" s="42">
        <f>SUM('By Lot'!I266,'By Lot'!I282,'By Lot'!I298,'By Lot'!I314,'By Lot'!I346,'By Lot'!I362,'By Lot'!I378,'By Lot'!I394,'By Lot'!I410,'By Lot'!I426,'By Lot'!I442,'By Lot'!I490,'By Lot'!I506)</f>
        <v>4</v>
      </c>
      <c r="J65" s="42">
        <f>SUM('By Lot'!J266,'By Lot'!J282,'By Lot'!J298,'By Lot'!J314,'By Lot'!J346,'By Lot'!J362,'By Lot'!J378,'By Lot'!J394,'By Lot'!J410,'By Lot'!J426,'By Lot'!J442,'By Lot'!J490,'By Lot'!J506)</f>
        <v>1</v>
      </c>
      <c r="K65" s="42">
        <f>SUM('By Lot'!K266,'By Lot'!K282,'By Lot'!K298,'By Lot'!K314,'By Lot'!K346,'By Lot'!K362,'By Lot'!K378,'By Lot'!K394,'By Lot'!K410,'By Lot'!K426,'By Lot'!K442,'By Lot'!K490,'By Lot'!K506)</f>
        <v>1</v>
      </c>
      <c r="L65" s="42">
        <f>SUM('By Lot'!L266,'By Lot'!L282,'By Lot'!L298,'By Lot'!L314,'By Lot'!L346,'By Lot'!L362,'By Lot'!L378,'By Lot'!L394,'By Lot'!L410,'By Lot'!L426,'By Lot'!L442,'By Lot'!L490,'By Lot'!L506)</f>
        <v>1</v>
      </c>
      <c r="M65" s="43">
        <f>SUM('By Lot'!M266,'By Lot'!M282,'By Lot'!M298,'By Lot'!M314,'By Lot'!M346,'By Lot'!M362,'By Lot'!M378,'By Lot'!M394,'By Lot'!M410,'By Lot'!M426,'By Lot'!M442,'By Lot'!M490,'By Lot'!M506)</f>
        <v>3</v>
      </c>
      <c r="N65" s="44">
        <f t="shared" si="0"/>
        <v>1</v>
      </c>
      <c r="O65" s="45">
        <f t="shared" si="1"/>
        <v>32</v>
      </c>
      <c r="P65" s="46">
        <f t="shared" si="2"/>
        <v>0.9696969696969697</v>
      </c>
    </row>
    <row r="66" spans="1:16" ht="11.25">
      <c r="A66" s="5"/>
      <c r="B66" s="40" t="s">
        <v>3</v>
      </c>
      <c r="C66" s="40">
        <f>SUM('By Lot'!C267,'By Lot'!C283,'By Lot'!C299,'By Lot'!C315,'By Lot'!C347,'By Lot'!C363,'By Lot'!C379,'By Lot'!C395,'By Lot'!C411,'By Lot'!C427,'By Lot'!C443,'By Lot'!C491,'By Lot'!C507)</f>
        <v>5</v>
      </c>
      <c r="D66" s="41">
        <f>SUM('By Lot'!D267,'By Lot'!D283,'By Lot'!D299,'By Lot'!D315,'By Lot'!D347,'By Lot'!D363,'By Lot'!D379,'By Lot'!D395,'By Lot'!D411,'By Lot'!D427,'By Lot'!D443,'By Lot'!D491,'By Lot'!D507)</f>
        <v>4</v>
      </c>
      <c r="E66" s="42">
        <f>SUM('By Lot'!E267,'By Lot'!E283,'By Lot'!E299,'By Lot'!E315,'By Lot'!E347,'By Lot'!E363,'By Lot'!E379,'By Lot'!E395,'By Lot'!E411,'By Lot'!E427,'By Lot'!E443,'By Lot'!E491,'By Lot'!E507)</f>
        <v>3</v>
      </c>
      <c r="F66" s="42">
        <f>SUM('By Lot'!F267,'By Lot'!F283,'By Lot'!F299,'By Lot'!F315,'By Lot'!F347,'By Lot'!F363,'By Lot'!F379,'By Lot'!F395,'By Lot'!F411,'By Lot'!F427,'By Lot'!F443,'By Lot'!F491,'By Lot'!F507)</f>
        <v>3</v>
      </c>
      <c r="G66" s="42">
        <f>SUM('By Lot'!G267,'By Lot'!G283,'By Lot'!G299,'By Lot'!G315,'By Lot'!G347,'By Lot'!G363,'By Lot'!G379,'By Lot'!G395,'By Lot'!G411,'By Lot'!G427,'By Lot'!G443,'By Lot'!G491,'By Lot'!G507)</f>
        <v>2</v>
      </c>
      <c r="H66" s="42">
        <f>SUM('By Lot'!H267,'By Lot'!H283,'By Lot'!H299,'By Lot'!H315,'By Lot'!H347,'By Lot'!H363,'By Lot'!H379,'By Lot'!H395,'By Lot'!H411,'By Lot'!H427,'By Lot'!H443,'By Lot'!H491,'By Lot'!H507)</f>
        <v>2</v>
      </c>
      <c r="I66" s="42">
        <f>SUM('By Lot'!I267,'By Lot'!I283,'By Lot'!I299,'By Lot'!I315,'By Lot'!I347,'By Lot'!I363,'By Lot'!I379,'By Lot'!I395,'By Lot'!I411,'By Lot'!I427,'By Lot'!I443,'By Lot'!I491,'By Lot'!I507)</f>
        <v>2</v>
      </c>
      <c r="J66" s="42">
        <f>SUM('By Lot'!J267,'By Lot'!J283,'By Lot'!J299,'By Lot'!J315,'By Lot'!J347,'By Lot'!J363,'By Lot'!J379,'By Lot'!J395,'By Lot'!J411,'By Lot'!J427,'By Lot'!J443,'By Lot'!J491,'By Lot'!J507)</f>
        <v>1</v>
      </c>
      <c r="K66" s="42">
        <f>SUM('By Lot'!K267,'By Lot'!K283,'By Lot'!K299,'By Lot'!K315,'By Lot'!K347,'By Lot'!K363,'By Lot'!K379,'By Lot'!K395,'By Lot'!K411,'By Lot'!K427,'By Lot'!K443,'By Lot'!K491,'By Lot'!K507)</f>
        <v>1</v>
      </c>
      <c r="L66" s="42">
        <f>SUM('By Lot'!L267,'By Lot'!L283,'By Lot'!L299,'By Lot'!L315,'By Lot'!L347,'By Lot'!L363,'By Lot'!L379,'By Lot'!L395,'By Lot'!L411,'By Lot'!L427,'By Lot'!L443,'By Lot'!L491,'By Lot'!L507)</f>
        <v>2</v>
      </c>
      <c r="M66" s="43">
        <f>SUM('By Lot'!M267,'By Lot'!M283,'By Lot'!M299,'By Lot'!M315,'By Lot'!M347,'By Lot'!M363,'By Lot'!M379,'By Lot'!M395,'By Lot'!M411,'By Lot'!M427,'By Lot'!M443,'By Lot'!M491,'By Lot'!M507)</f>
        <v>3</v>
      </c>
      <c r="N66" s="44">
        <f t="shared" si="0"/>
        <v>1</v>
      </c>
      <c r="O66" s="45">
        <f t="shared" si="1"/>
        <v>4</v>
      </c>
      <c r="P66" s="46">
        <f t="shared" si="2"/>
        <v>0.8</v>
      </c>
    </row>
    <row r="67" spans="1:16" ht="11.25">
      <c r="A67" s="5"/>
      <c r="B67" s="40" t="s">
        <v>105</v>
      </c>
      <c r="C67" s="40">
        <f>SUM('By Lot'!C273,'By Lot'!C289,'By Lot'!C305,'By Lot'!C321,'By Lot'!C353,'By Lot'!C369,'By Lot'!C385,'By Lot'!C401,'By Lot'!C417,'By Lot'!C433,'By Lot'!C449,'By Lot'!C497,'By Lot'!C513)</f>
        <v>20</v>
      </c>
      <c r="D67" s="41">
        <f>SUM('By Lot'!D273,'By Lot'!D289,'By Lot'!D305,'By Lot'!D321,'By Lot'!D353,'By Lot'!D369,'By Lot'!D385,'By Lot'!D401,'By Lot'!D417,'By Lot'!D433,'By Lot'!D449,'By Lot'!D497,'By Lot'!D513)</f>
        <v>15</v>
      </c>
      <c r="E67" s="42">
        <f>SUM('By Lot'!E273,'By Lot'!E289,'By Lot'!E305,'By Lot'!E321,'By Lot'!E353,'By Lot'!E369,'By Lot'!E385,'By Lot'!E401,'By Lot'!E417,'By Lot'!E433,'By Lot'!E449,'By Lot'!E497,'By Lot'!E513)</f>
        <v>12</v>
      </c>
      <c r="F67" s="42">
        <f>SUM('By Lot'!F273,'By Lot'!F289,'By Lot'!F305,'By Lot'!F321,'By Lot'!F353,'By Lot'!F369,'By Lot'!F385,'By Lot'!F401,'By Lot'!F417,'By Lot'!F433,'By Lot'!F449,'By Lot'!F497,'By Lot'!F513)</f>
        <v>8</v>
      </c>
      <c r="G67" s="42">
        <f>SUM('By Lot'!G273,'By Lot'!G289,'By Lot'!G305,'By Lot'!G321,'By Lot'!G353,'By Lot'!G369,'By Lot'!G385,'By Lot'!G401,'By Lot'!G417,'By Lot'!G433,'By Lot'!G449,'By Lot'!G497,'By Lot'!G513)</f>
        <v>5</v>
      </c>
      <c r="H67" s="42">
        <f>SUM('By Lot'!H273,'By Lot'!H289,'By Lot'!H305,'By Lot'!H321,'By Lot'!H353,'By Lot'!H369,'By Lot'!H385,'By Lot'!H401,'By Lot'!H417,'By Lot'!H433,'By Lot'!H449,'By Lot'!H497,'By Lot'!H513)</f>
        <v>3</v>
      </c>
      <c r="I67" s="42">
        <f>SUM('By Lot'!I273,'By Lot'!I289,'By Lot'!I305,'By Lot'!I321,'By Lot'!I353,'By Lot'!I369,'By Lot'!I385,'By Lot'!I401,'By Lot'!I417,'By Lot'!I433,'By Lot'!I449,'By Lot'!I497,'By Lot'!I513)</f>
        <v>4</v>
      </c>
      <c r="J67" s="42">
        <f>SUM('By Lot'!J273,'By Lot'!J289,'By Lot'!J305,'By Lot'!J321,'By Lot'!J353,'By Lot'!J369,'By Lot'!J385,'By Lot'!J401,'By Lot'!J417,'By Lot'!J433,'By Lot'!J449,'By Lot'!J497,'By Lot'!J513)</f>
        <v>3</v>
      </c>
      <c r="K67" s="42">
        <f>SUM('By Lot'!K273,'By Lot'!K289,'By Lot'!K305,'By Lot'!K321,'By Lot'!K353,'By Lot'!K369,'By Lot'!K385,'By Lot'!K401,'By Lot'!K417,'By Lot'!K433,'By Lot'!K449,'By Lot'!K497,'By Lot'!K513)</f>
        <v>5</v>
      </c>
      <c r="L67" s="42">
        <f>SUM('By Lot'!L273,'By Lot'!L289,'By Lot'!L305,'By Lot'!L321,'By Lot'!L353,'By Lot'!L369,'By Lot'!L385,'By Lot'!L401,'By Lot'!L417,'By Lot'!L433,'By Lot'!L449,'By Lot'!L497,'By Lot'!L513)</f>
        <v>6</v>
      </c>
      <c r="M67" s="43">
        <f>SUM('By Lot'!M273,'By Lot'!M289,'By Lot'!M305,'By Lot'!M321,'By Lot'!M353,'By Lot'!M369,'By Lot'!M385,'By Lot'!M401,'By Lot'!M417,'By Lot'!M433,'By Lot'!M449,'By Lot'!M497,'By Lot'!M513)</f>
        <v>6</v>
      </c>
      <c r="N67" s="44">
        <f t="shared" si="0"/>
        <v>3</v>
      </c>
      <c r="O67" s="45">
        <f t="shared" si="1"/>
        <v>17</v>
      </c>
      <c r="P67" s="46">
        <f t="shared" si="2"/>
        <v>0.85</v>
      </c>
    </row>
    <row r="68" spans="1:16" ht="11.25">
      <c r="A68" s="5"/>
      <c r="B68" s="40" t="s">
        <v>109</v>
      </c>
      <c r="C68" s="40">
        <f>SUM('By Lot'!C274,'By Lot'!C290,'By Lot'!C306,'By Lot'!C322,'By Lot'!C354,'By Lot'!C370,'By Lot'!C386,'By Lot'!C402,'By Lot'!C418,'By Lot'!C434,'By Lot'!C450,'By Lot'!C498,'By Lot'!C514)</f>
        <v>32</v>
      </c>
      <c r="D68" s="41">
        <f>SUM('By Lot'!D274,'By Lot'!D290,'By Lot'!D306,'By Lot'!D322,'By Lot'!D354,'By Lot'!D370,'By Lot'!D386,'By Lot'!D402,'By Lot'!D418,'By Lot'!D434,'By Lot'!D450,'By Lot'!D498,'By Lot'!D514)</f>
        <v>22</v>
      </c>
      <c r="E68" s="42">
        <f>SUM('By Lot'!E274,'By Lot'!E290,'By Lot'!E306,'By Lot'!E322,'By Lot'!E354,'By Lot'!E370,'By Lot'!E386,'By Lot'!E402,'By Lot'!E418,'By Lot'!E434,'By Lot'!E450,'By Lot'!E498,'By Lot'!E514)</f>
        <v>21</v>
      </c>
      <c r="F68" s="42">
        <f>SUM('By Lot'!F274,'By Lot'!F290,'By Lot'!F306,'By Lot'!F322,'By Lot'!F354,'By Lot'!F370,'By Lot'!F386,'By Lot'!F402,'By Lot'!F418,'By Lot'!F434,'By Lot'!F450,'By Lot'!F498,'By Lot'!F514)</f>
        <v>18</v>
      </c>
      <c r="G68" s="42">
        <f>SUM('By Lot'!G274,'By Lot'!G290,'By Lot'!G306,'By Lot'!G322,'By Lot'!G354,'By Lot'!G370,'By Lot'!G386,'By Lot'!G402,'By Lot'!G418,'By Lot'!G434,'By Lot'!G450,'By Lot'!G498,'By Lot'!G514)</f>
        <v>15</v>
      </c>
      <c r="H68" s="42">
        <f>SUM('By Lot'!H274,'By Lot'!H290,'By Lot'!H306,'By Lot'!H322,'By Lot'!H354,'By Lot'!H370,'By Lot'!H386,'By Lot'!H402,'By Lot'!H418,'By Lot'!H434,'By Lot'!H450,'By Lot'!H498,'By Lot'!H514)</f>
        <v>14</v>
      </c>
      <c r="I68" s="42">
        <f>SUM('By Lot'!I274,'By Lot'!I290,'By Lot'!I306,'By Lot'!I322,'By Lot'!I354,'By Lot'!I370,'By Lot'!I386,'By Lot'!I402,'By Lot'!I418,'By Lot'!I434,'By Lot'!I450,'By Lot'!I498,'By Lot'!I514)</f>
        <v>14</v>
      </c>
      <c r="J68" s="42">
        <f>SUM('By Lot'!J274,'By Lot'!J290,'By Lot'!J306,'By Lot'!J322,'By Lot'!J354,'By Lot'!J370,'By Lot'!J386,'By Lot'!J402,'By Lot'!J418,'By Lot'!J434,'By Lot'!J450,'By Lot'!J498,'By Lot'!J514)</f>
        <v>13</v>
      </c>
      <c r="K68" s="42">
        <f>SUM('By Lot'!K274,'By Lot'!K290,'By Lot'!K306,'By Lot'!K322,'By Lot'!K354,'By Lot'!K370,'By Lot'!K386,'By Lot'!K402,'By Lot'!K418,'By Lot'!K434,'By Lot'!K450,'By Lot'!K498,'By Lot'!K514)</f>
        <v>14</v>
      </c>
      <c r="L68" s="42">
        <f>SUM('By Lot'!L274,'By Lot'!L290,'By Lot'!L306,'By Lot'!L322,'By Lot'!L354,'By Lot'!L370,'By Lot'!L386,'By Lot'!L402,'By Lot'!L418,'By Lot'!L434,'By Lot'!L450,'By Lot'!L498,'By Lot'!L514)</f>
        <v>20</v>
      </c>
      <c r="M68" s="43">
        <f>SUM('By Lot'!M274,'By Lot'!M290,'By Lot'!M306,'By Lot'!M322,'By Lot'!M354,'By Lot'!M370,'By Lot'!M386,'By Lot'!M402,'By Lot'!M418,'By Lot'!M434,'By Lot'!M450,'By Lot'!M498,'By Lot'!M514)</f>
        <v>24</v>
      </c>
      <c r="N68" s="44">
        <f t="shared" si="0"/>
        <v>13</v>
      </c>
      <c r="O68" s="45">
        <f t="shared" si="1"/>
        <v>19</v>
      </c>
      <c r="P68" s="46">
        <f t="shared" si="2"/>
        <v>0.59375</v>
      </c>
    </row>
    <row r="69" spans="1:16" ht="11.25">
      <c r="A69" s="5"/>
      <c r="B69" s="40" t="s">
        <v>296</v>
      </c>
      <c r="C69" s="40">
        <f>SUM('By Lot'!C275,'By Lot'!C291,'By Lot'!C307,'By Lot'!C323,'By Lot'!C355,'By Lot'!C371,'By Lot'!C387,'By Lot'!C403,'By Lot'!C419,'By Lot'!C435,'By Lot'!C451,'By Lot'!C499,'By Lot'!C515)</f>
        <v>17</v>
      </c>
      <c r="D69" s="41">
        <f>SUM('By Lot'!D275,'By Lot'!D291,'By Lot'!D307,'By Lot'!D323,'By Lot'!D355,'By Lot'!D371,'By Lot'!D387,'By Lot'!D403,'By Lot'!D419,'By Lot'!D435,'By Lot'!D451,'By Lot'!D499,'By Lot'!D515)</f>
        <v>9</v>
      </c>
      <c r="E69" s="42">
        <f>SUM('By Lot'!E275,'By Lot'!E291,'By Lot'!E307,'By Lot'!E323,'By Lot'!E355,'By Lot'!E371,'By Lot'!E387,'By Lot'!E403,'By Lot'!E419,'By Lot'!E435,'By Lot'!E451,'By Lot'!E499,'By Lot'!E515)</f>
        <v>9</v>
      </c>
      <c r="F69" s="42">
        <f>SUM('By Lot'!F275,'By Lot'!F291,'By Lot'!F307,'By Lot'!F323,'By Lot'!F355,'By Lot'!F371,'By Lot'!F387,'By Lot'!F403,'By Lot'!F419,'By Lot'!F435,'By Lot'!F451,'By Lot'!F499,'By Lot'!F515)</f>
        <v>9</v>
      </c>
      <c r="G69" s="42">
        <f>SUM('By Lot'!G275,'By Lot'!G291,'By Lot'!G307,'By Lot'!G323,'By Lot'!G355,'By Lot'!G371,'By Lot'!G387,'By Lot'!G403,'By Lot'!G419,'By Lot'!G435,'By Lot'!G451,'By Lot'!G499,'By Lot'!G515)</f>
        <v>10</v>
      </c>
      <c r="H69" s="42">
        <f>SUM('By Lot'!H275,'By Lot'!H291,'By Lot'!H307,'By Lot'!H323,'By Lot'!H355,'By Lot'!H371,'By Lot'!H387,'By Lot'!H403,'By Lot'!H419,'By Lot'!H435,'By Lot'!H451,'By Lot'!H499,'By Lot'!H515)</f>
        <v>9</v>
      </c>
      <c r="I69" s="42">
        <f>SUM('By Lot'!I275,'By Lot'!I291,'By Lot'!I307,'By Lot'!I323,'By Lot'!I355,'By Lot'!I371,'By Lot'!I387,'By Lot'!I403,'By Lot'!I419,'By Lot'!I435,'By Lot'!I451,'By Lot'!I499,'By Lot'!I515)</f>
        <v>8</v>
      </c>
      <c r="J69" s="42">
        <f>SUM('By Lot'!J275,'By Lot'!J291,'By Lot'!J307,'By Lot'!J323,'By Lot'!J355,'By Lot'!J371,'By Lot'!J387,'By Lot'!J403,'By Lot'!J419,'By Lot'!J435,'By Lot'!J451,'By Lot'!J499,'By Lot'!J515)</f>
        <v>8</v>
      </c>
      <c r="K69" s="42">
        <f>SUM('By Lot'!K275,'By Lot'!K291,'By Lot'!K307,'By Lot'!K323,'By Lot'!K355,'By Lot'!K371,'By Lot'!K387,'By Lot'!K403,'By Lot'!K419,'By Lot'!K435,'By Lot'!K451,'By Lot'!K499,'By Lot'!K515)</f>
        <v>9</v>
      </c>
      <c r="L69" s="42">
        <f>SUM('By Lot'!L275,'By Lot'!L291,'By Lot'!L307,'By Lot'!L323,'By Lot'!L355,'By Lot'!L371,'By Lot'!L387,'By Lot'!L403,'By Lot'!L419,'By Lot'!L435,'By Lot'!L451,'By Lot'!L499,'By Lot'!L515)</f>
        <v>11</v>
      </c>
      <c r="M69" s="43">
        <f>SUM('By Lot'!M275,'By Lot'!M291,'By Lot'!M307,'By Lot'!M323,'By Lot'!M355,'By Lot'!M371,'By Lot'!M387,'By Lot'!M403,'By Lot'!M419,'By Lot'!M435,'By Lot'!M451,'By Lot'!M499,'By Lot'!M515)</f>
        <v>12</v>
      </c>
      <c r="N69" s="44">
        <f t="shared" si="0"/>
        <v>8</v>
      </c>
      <c r="O69" s="45">
        <f t="shared" si="1"/>
        <v>9</v>
      </c>
      <c r="P69" s="46">
        <f t="shared" si="2"/>
        <v>0.5294117647058824</v>
      </c>
    </row>
    <row r="70" spans="1:16" ht="11.25">
      <c r="A70" s="5"/>
      <c r="B70" s="40" t="s">
        <v>297</v>
      </c>
      <c r="C70" s="40">
        <f>SUM('By Lot'!C276,'By Lot'!C292,'By Lot'!C308,'By Lot'!C324,'By Lot'!C356,'By Lot'!C372,'By Lot'!C388,'By Lot'!C404,'By Lot'!C420,'By Lot'!C436,'By Lot'!C452,'By Lot'!C500,'By Lot'!C516)</f>
        <v>39</v>
      </c>
      <c r="D70" s="41">
        <f>SUM('By Lot'!D276,'By Lot'!D292,'By Lot'!D308,'By Lot'!D324,'By Lot'!D356,'By Lot'!D372,'By Lot'!D388,'By Lot'!D404,'By Lot'!D420,'By Lot'!D436,'By Lot'!D452,'By Lot'!D500,'By Lot'!D516)</f>
        <v>18</v>
      </c>
      <c r="E70" s="42">
        <f>SUM('By Lot'!E276,'By Lot'!E292,'By Lot'!E308,'By Lot'!E324,'By Lot'!E356,'By Lot'!E372,'By Lot'!E388,'By Lot'!E404,'By Lot'!E420,'By Lot'!E436,'By Lot'!E452,'By Lot'!E500,'By Lot'!E516)</f>
        <v>17</v>
      </c>
      <c r="F70" s="42">
        <f>SUM('By Lot'!F276,'By Lot'!F292,'By Lot'!F308,'By Lot'!F324,'By Lot'!F356,'By Lot'!F372,'By Lot'!F388,'By Lot'!F404,'By Lot'!F420,'By Lot'!F436,'By Lot'!F452,'By Lot'!F500,'By Lot'!F516)</f>
        <v>14</v>
      </c>
      <c r="G70" s="42">
        <f>SUM('By Lot'!G276,'By Lot'!G292,'By Lot'!G308,'By Lot'!G324,'By Lot'!G356,'By Lot'!G372,'By Lot'!G388,'By Lot'!G404,'By Lot'!G420,'By Lot'!G436,'By Lot'!G452,'By Lot'!G500,'By Lot'!G516)</f>
        <v>13</v>
      </c>
      <c r="H70" s="42">
        <f>SUM('By Lot'!H276,'By Lot'!H292,'By Lot'!H308,'By Lot'!H324,'By Lot'!H356,'By Lot'!H372,'By Lot'!H388,'By Lot'!H404,'By Lot'!H420,'By Lot'!H436,'By Lot'!H452,'By Lot'!H500,'By Lot'!H516)</f>
        <v>12</v>
      </c>
      <c r="I70" s="42">
        <f>SUM('By Lot'!I276,'By Lot'!I292,'By Lot'!I308,'By Lot'!I324,'By Lot'!I356,'By Lot'!I372,'By Lot'!I388,'By Lot'!I404,'By Lot'!I420,'By Lot'!I436,'By Lot'!I452,'By Lot'!I500,'By Lot'!I516)</f>
        <v>15</v>
      </c>
      <c r="J70" s="42">
        <f>SUM('By Lot'!J276,'By Lot'!J292,'By Lot'!J308,'By Lot'!J324,'By Lot'!J356,'By Lot'!J372,'By Lot'!J388,'By Lot'!J404,'By Lot'!J420,'By Lot'!J436,'By Lot'!J452,'By Lot'!J500,'By Lot'!J516)</f>
        <v>14</v>
      </c>
      <c r="K70" s="42">
        <f>SUM('By Lot'!K276,'By Lot'!K292,'By Lot'!K308,'By Lot'!K324,'By Lot'!K356,'By Lot'!K372,'By Lot'!K388,'By Lot'!K404,'By Lot'!K420,'By Lot'!K436,'By Lot'!K452,'By Lot'!K500,'By Lot'!K516)</f>
        <v>15</v>
      </c>
      <c r="L70" s="42">
        <f>SUM('By Lot'!L276,'By Lot'!L292,'By Lot'!L308,'By Lot'!L324,'By Lot'!L356,'By Lot'!L372,'By Lot'!L388,'By Lot'!L404,'By Lot'!L420,'By Lot'!L436,'By Lot'!L452,'By Lot'!L500,'By Lot'!L516)</f>
        <v>19</v>
      </c>
      <c r="M70" s="43">
        <f>SUM('By Lot'!M276,'By Lot'!M292,'By Lot'!M308,'By Lot'!M324,'By Lot'!M356,'By Lot'!M372,'By Lot'!M388,'By Lot'!M404,'By Lot'!M420,'By Lot'!M436,'By Lot'!M452,'By Lot'!M500,'By Lot'!M516)</f>
        <v>18</v>
      </c>
      <c r="N70" s="44">
        <f t="shared" si="0"/>
        <v>12</v>
      </c>
      <c r="O70" s="45">
        <f t="shared" si="1"/>
        <v>27</v>
      </c>
      <c r="P70" s="46">
        <f t="shared" si="2"/>
        <v>0.6923076923076923</v>
      </c>
    </row>
    <row r="71" spans="1:16" ht="11.25">
      <c r="A71" s="5"/>
      <c r="B71" s="40" t="s">
        <v>4</v>
      </c>
      <c r="C71" s="40">
        <f>SUM('By Lot'!C277,'By Lot'!C293,'By Lot'!C309,'By Lot'!C325,'By Lot'!C357,'By Lot'!C373,'By Lot'!C389,'By Lot'!C405,'By Lot'!C421,'By Lot'!C437,'By Lot'!C453,'By Lot'!C501,'By Lot'!C517)</f>
        <v>6</v>
      </c>
      <c r="D71" s="41">
        <f>SUM('By Lot'!D277,'By Lot'!D293,'By Lot'!D309,'By Lot'!D325,'By Lot'!D357,'By Lot'!D373,'By Lot'!D389,'By Lot'!D405,'By Lot'!D421,'By Lot'!D437,'By Lot'!D453,'By Lot'!D501,'By Lot'!D517)</f>
        <v>4</v>
      </c>
      <c r="E71" s="42">
        <f>SUM('By Lot'!E277,'By Lot'!E293,'By Lot'!E309,'By Lot'!E325,'By Lot'!E357,'By Lot'!E373,'By Lot'!E389,'By Lot'!E405,'By Lot'!E421,'By Lot'!E437,'By Lot'!E453,'By Lot'!E501,'By Lot'!E517)</f>
        <v>4</v>
      </c>
      <c r="F71" s="42">
        <f>SUM('By Lot'!F277,'By Lot'!F293,'By Lot'!F309,'By Lot'!F325,'By Lot'!F357,'By Lot'!F373,'By Lot'!F389,'By Lot'!F405,'By Lot'!F421,'By Lot'!F437,'By Lot'!F453,'By Lot'!F501,'By Lot'!F517)</f>
        <v>3</v>
      </c>
      <c r="G71" s="42">
        <f>SUM('By Lot'!G277,'By Lot'!G293,'By Lot'!G309,'By Lot'!G325,'By Lot'!G357,'By Lot'!G373,'By Lot'!G389,'By Lot'!G405,'By Lot'!G421,'By Lot'!G437,'By Lot'!G453,'By Lot'!G501,'By Lot'!G517)</f>
        <v>1</v>
      </c>
      <c r="H71" s="42">
        <f>SUM('By Lot'!H277,'By Lot'!H293,'By Lot'!H309,'By Lot'!H325,'By Lot'!H357,'By Lot'!H373,'By Lot'!H389,'By Lot'!H405,'By Lot'!H421,'By Lot'!H437,'By Lot'!H453,'By Lot'!H501,'By Lot'!H517)</f>
        <v>2</v>
      </c>
      <c r="I71" s="42">
        <f>SUM('By Lot'!I277,'By Lot'!I293,'By Lot'!I309,'By Lot'!I325,'By Lot'!I357,'By Lot'!I373,'By Lot'!I389,'By Lot'!I405,'By Lot'!I421,'By Lot'!I437,'By Lot'!I453,'By Lot'!I501,'By Lot'!I517)</f>
        <v>1</v>
      </c>
      <c r="J71" s="42">
        <f>SUM('By Lot'!J277,'By Lot'!J293,'By Lot'!J309,'By Lot'!J325,'By Lot'!J357,'By Lot'!J373,'By Lot'!J389,'By Lot'!J405,'By Lot'!J421,'By Lot'!J437,'By Lot'!J453,'By Lot'!J501,'By Lot'!J517)</f>
        <v>2</v>
      </c>
      <c r="K71" s="42">
        <f>SUM('By Lot'!K277,'By Lot'!K293,'By Lot'!K309,'By Lot'!K325,'By Lot'!K357,'By Lot'!K373,'By Lot'!K389,'By Lot'!K405,'By Lot'!K421,'By Lot'!K437,'By Lot'!K453,'By Lot'!K501,'By Lot'!K517)</f>
        <v>2</v>
      </c>
      <c r="L71" s="42">
        <f>SUM('By Lot'!L277,'By Lot'!L293,'By Lot'!L309,'By Lot'!L325,'By Lot'!L357,'By Lot'!L373,'By Lot'!L389,'By Lot'!L405,'By Lot'!L421,'By Lot'!L437,'By Lot'!L453,'By Lot'!L501,'By Lot'!L517)</f>
        <v>2</v>
      </c>
      <c r="M71" s="43">
        <f>SUM('By Lot'!M277,'By Lot'!M293,'By Lot'!M309,'By Lot'!M325,'By Lot'!M357,'By Lot'!M373,'By Lot'!M389,'By Lot'!M405,'By Lot'!M421,'By Lot'!M437,'By Lot'!M453,'By Lot'!M501,'By Lot'!M517)</f>
        <v>1</v>
      </c>
      <c r="N71" s="44">
        <f t="shared" si="0"/>
        <v>1</v>
      </c>
      <c r="O71" s="45">
        <f t="shared" si="1"/>
        <v>5</v>
      </c>
      <c r="P71" s="46">
        <f t="shared" si="2"/>
        <v>0.8333333333333334</v>
      </c>
    </row>
    <row r="72" spans="1:16" ht="11.25">
      <c r="A72" s="47"/>
      <c r="B72" s="48" t="s">
        <v>5</v>
      </c>
      <c r="C72" s="48">
        <f aca="true" t="shared" si="8" ref="C72:M72">SUM(C62:C71)</f>
        <v>979</v>
      </c>
      <c r="D72" s="49">
        <f t="shared" si="8"/>
        <v>519</v>
      </c>
      <c r="E72" s="50">
        <f t="shared" si="8"/>
        <v>334</v>
      </c>
      <c r="F72" s="50">
        <f t="shared" si="8"/>
        <v>175</v>
      </c>
      <c r="G72" s="50">
        <f t="shared" si="8"/>
        <v>97</v>
      </c>
      <c r="H72" s="50">
        <f t="shared" si="8"/>
        <v>90</v>
      </c>
      <c r="I72" s="50">
        <f t="shared" si="8"/>
        <v>97</v>
      </c>
      <c r="J72" s="50">
        <f t="shared" si="8"/>
        <v>86</v>
      </c>
      <c r="K72" s="50">
        <f t="shared" si="8"/>
        <v>113</v>
      </c>
      <c r="L72" s="50">
        <f t="shared" si="8"/>
        <v>161</v>
      </c>
      <c r="M72" s="51">
        <f t="shared" si="8"/>
        <v>218</v>
      </c>
      <c r="N72" s="52">
        <f aca="true" t="shared" si="9" ref="N72:N135">MIN(D72:M72)</f>
        <v>86</v>
      </c>
      <c r="O72" s="53">
        <f aca="true" t="shared" si="10" ref="O72:O135">C72-N72</f>
        <v>893</v>
      </c>
      <c r="P72" s="54">
        <f aca="true" t="shared" si="11" ref="P72:P135">O72/C72</f>
        <v>0.9121552604698672</v>
      </c>
    </row>
    <row r="73" spans="1:16" ht="11.25">
      <c r="A73" s="39" t="s">
        <v>255</v>
      </c>
      <c r="B73" s="40" t="s">
        <v>0</v>
      </c>
      <c r="C73" s="40">
        <f>SUM('By Lot'!C455,'By Lot'!C471,'By Lot'!C519,'By Lot'!C535,'By Lot'!C551,'By Lot'!C567,'By Lot'!C583,'By Lot'!C599,'By Lot'!C615,'By Lot'!C631,'By Lot'!C1303)</f>
        <v>274</v>
      </c>
      <c r="D73" s="41">
        <f>SUM('By Lot'!D455,'By Lot'!D471,'By Lot'!D519,'By Lot'!D535,'By Lot'!D551,'By Lot'!D567,'By Lot'!D583,'By Lot'!D599,'By Lot'!D615,'By Lot'!D631,'By Lot'!D1303)</f>
        <v>194</v>
      </c>
      <c r="E73" s="42">
        <f>SUM('By Lot'!E455,'By Lot'!E471,'By Lot'!E519,'By Lot'!E535,'By Lot'!E551,'By Lot'!E567,'By Lot'!E583,'By Lot'!E599,'By Lot'!E615,'By Lot'!E631,'By Lot'!E1303)</f>
        <v>145</v>
      </c>
      <c r="F73" s="42">
        <f>SUM('By Lot'!F455,'By Lot'!F471,'By Lot'!F519,'By Lot'!F535,'By Lot'!F551,'By Lot'!F567,'By Lot'!F583,'By Lot'!F599,'By Lot'!F615,'By Lot'!F631,'By Lot'!F1303)</f>
        <v>78</v>
      </c>
      <c r="G73" s="42">
        <f>SUM('By Lot'!G455,'By Lot'!G471,'By Lot'!G519,'By Lot'!G535,'By Lot'!G551,'By Lot'!G567,'By Lot'!G583,'By Lot'!G599,'By Lot'!G615,'By Lot'!G631,'By Lot'!G1303)</f>
        <v>40</v>
      </c>
      <c r="H73" s="42">
        <f>SUM('By Lot'!H455,'By Lot'!H471,'By Lot'!H519,'By Lot'!H535,'By Lot'!H551,'By Lot'!H567,'By Lot'!H583,'By Lot'!H599,'By Lot'!H615,'By Lot'!H631,'By Lot'!H1303)</f>
        <v>30</v>
      </c>
      <c r="I73" s="42">
        <f>SUM('By Lot'!I455,'By Lot'!I471,'By Lot'!I519,'By Lot'!I535,'By Lot'!I551,'By Lot'!I567,'By Lot'!I583,'By Lot'!I599,'By Lot'!I615,'By Lot'!I631,'By Lot'!I1303)</f>
        <v>28</v>
      </c>
      <c r="J73" s="42">
        <f>SUM('By Lot'!J455,'By Lot'!J471,'By Lot'!J519,'By Lot'!J535,'By Lot'!J551,'By Lot'!J567,'By Lot'!J583,'By Lot'!J599,'By Lot'!J615,'By Lot'!J631,'By Lot'!J1303)</f>
        <v>29</v>
      </c>
      <c r="K73" s="42">
        <f>SUM('By Lot'!K455,'By Lot'!K471,'By Lot'!K519,'By Lot'!K535,'By Lot'!K551,'By Lot'!K567,'By Lot'!K583,'By Lot'!K599,'By Lot'!K615,'By Lot'!K631,'By Lot'!K1303)</f>
        <v>37</v>
      </c>
      <c r="L73" s="42">
        <f>SUM('By Lot'!L455,'By Lot'!L471,'By Lot'!L519,'By Lot'!L535,'By Lot'!L551,'By Lot'!L567,'By Lot'!L583,'By Lot'!L599,'By Lot'!L615,'By Lot'!L631,'By Lot'!L1303)</f>
        <v>54</v>
      </c>
      <c r="M73" s="43">
        <f>SUM('By Lot'!M455,'By Lot'!M471,'By Lot'!M519,'By Lot'!M535,'By Lot'!M551,'By Lot'!M567,'By Lot'!M583,'By Lot'!M599,'By Lot'!M615,'By Lot'!M631,'By Lot'!M1303)</f>
        <v>48</v>
      </c>
      <c r="N73" s="44">
        <f t="shared" si="9"/>
        <v>28</v>
      </c>
      <c r="O73" s="45">
        <f t="shared" si="10"/>
        <v>246</v>
      </c>
      <c r="P73" s="46">
        <f t="shared" si="11"/>
        <v>0.8978102189781022</v>
      </c>
    </row>
    <row r="74" spans="1:16" ht="11.25">
      <c r="A74" s="5" t="s">
        <v>266</v>
      </c>
      <c r="B74" s="40" t="s">
        <v>1</v>
      </c>
      <c r="C74" s="40">
        <f>SUM('By Lot'!C456,'By Lot'!C472,'By Lot'!C520,'By Lot'!C536,'By Lot'!C552,'By Lot'!C568,'By Lot'!C584,'By Lot'!C600,'By Lot'!C616,'By Lot'!C632,'By Lot'!C1304)</f>
        <v>293</v>
      </c>
      <c r="D74" s="41">
        <f>SUM('By Lot'!D456,'By Lot'!D472,'By Lot'!D520,'By Lot'!D536,'By Lot'!D552,'By Lot'!D568,'By Lot'!D584,'By Lot'!D600,'By Lot'!D616,'By Lot'!D632,'By Lot'!D1304)</f>
        <v>136</v>
      </c>
      <c r="E74" s="42">
        <f>SUM('By Lot'!E456,'By Lot'!E472,'By Lot'!E520,'By Lot'!E536,'By Lot'!E552,'By Lot'!E568,'By Lot'!E584,'By Lot'!E600,'By Lot'!E616,'By Lot'!E632,'By Lot'!E1304)</f>
        <v>80</v>
      </c>
      <c r="F74" s="42">
        <f>SUM('By Lot'!F456,'By Lot'!F472,'By Lot'!F520,'By Lot'!F536,'By Lot'!F552,'By Lot'!F568,'By Lot'!F584,'By Lot'!F600,'By Lot'!F616,'By Lot'!F632,'By Lot'!F1304)</f>
        <v>21</v>
      </c>
      <c r="G74" s="42">
        <f>SUM('By Lot'!G456,'By Lot'!G472,'By Lot'!G520,'By Lot'!G536,'By Lot'!G552,'By Lot'!G568,'By Lot'!G584,'By Lot'!G600,'By Lot'!G616,'By Lot'!G632,'By Lot'!G1304)</f>
        <v>3</v>
      </c>
      <c r="H74" s="42">
        <f>SUM('By Lot'!H456,'By Lot'!H472,'By Lot'!H520,'By Lot'!H536,'By Lot'!H552,'By Lot'!H568,'By Lot'!H584,'By Lot'!H600,'By Lot'!H616,'By Lot'!H632,'By Lot'!H1304)</f>
        <v>3</v>
      </c>
      <c r="I74" s="42">
        <f>SUM('By Lot'!I456,'By Lot'!I472,'By Lot'!I520,'By Lot'!I536,'By Lot'!I552,'By Lot'!I568,'By Lot'!I584,'By Lot'!I600,'By Lot'!I616,'By Lot'!I632,'By Lot'!I1304)</f>
        <v>2</v>
      </c>
      <c r="J74" s="42">
        <f>SUM('By Lot'!J456,'By Lot'!J472,'By Lot'!J520,'By Lot'!J536,'By Lot'!J552,'By Lot'!J568,'By Lot'!J584,'By Lot'!J600,'By Lot'!J616,'By Lot'!J632,'By Lot'!J1304)</f>
        <v>4</v>
      </c>
      <c r="K74" s="42">
        <f>SUM('By Lot'!K456,'By Lot'!K472,'By Lot'!K520,'By Lot'!K536,'By Lot'!K552,'By Lot'!K568,'By Lot'!K584,'By Lot'!K600,'By Lot'!K616,'By Lot'!K632,'By Lot'!K1304)</f>
        <v>16</v>
      </c>
      <c r="L74" s="42">
        <f>SUM('By Lot'!L456,'By Lot'!L472,'By Lot'!L520,'By Lot'!L536,'By Lot'!L552,'By Lot'!L568,'By Lot'!L584,'By Lot'!L600,'By Lot'!L616,'By Lot'!L632,'By Lot'!L1304)</f>
        <v>49</v>
      </c>
      <c r="M74" s="43">
        <f>SUM('By Lot'!M456,'By Lot'!M472,'By Lot'!M520,'By Lot'!M536,'By Lot'!M552,'By Lot'!M568,'By Lot'!M584,'By Lot'!M600,'By Lot'!M616,'By Lot'!M632,'By Lot'!M1304)</f>
        <v>58</v>
      </c>
      <c r="N74" s="44">
        <f t="shared" si="9"/>
        <v>2</v>
      </c>
      <c r="O74" s="45">
        <f t="shared" si="10"/>
        <v>291</v>
      </c>
      <c r="P74" s="46">
        <f t="shared" si="11"/>
        <v>0.9931740614334471</v>
      </c>
    </row>
    <row r="75" spans="1:16" ht="11.25">
      <c r="A75" s="5"/>
      <c r="B75" s="40" t="s">
        <v>2</v>
      </c>
      <c r="C75" s="40">
        <f>SUM('By Lot'!C457,'By Lot'!C473,'By Lot'!C521,'By Lot'!C537,'By Lot'!C553,'By Lot'!C569,'By Lot'!C585,'By Lot'!C601,'By Lot'!C617,'By Lot'!C633,'By Lot'!C1305)</f>
        <v>356</v>
      </c>
      <c r="D75" s="41">
        <f>SUM('By Lot'!D457,'By Lot'!D473,'By Lot'!D521,'By Lot'!D537,'By Lot'!D553,'By Lot'!D569,'By Lot'!D585,'By Lot'!D601,'By Lot'!D617,'By Lot'!D633,'By Lot'!D1305)</f>
        <v>0</v>
      </c>
      <c r="E75" s="42">
        <f>SUM('By Lot'!E457,'By Lot'!E473,'By Lot'!E521,'By Lot'!E537,'By Lot'!E553,'By Lot'!E569,'By Lot'!E585,'By Lot'!E601,'By Lot'!E617,'By Lot'!E633,'By Lot'!E1305)</f>
        <v>0</v>
      </c>
      <c r="F75" s="42">
        <f>SUM('By Lot'!F457,'By Lot'!F473,'By Lot'!F521,'By Lot'!F537,'By Lot'!F553,'By Lot'!F569,'By Lot'!F585,'By Lot'!F601,'By Lot'!F617,'By Lot'!F633,'By Lot'!F1305)</f>
        <v>0</v>
      </c>
      <c r="G75" s="42">
        <f>SUM('By Lot'!G457,'By Lot'!G473,'By Lot'!G521,'By Lot'!G537,'By Lot'!G553,'By Lot'!G569,'By Lot'!G585,'By Lot'!G601,'By Lot'!G617,'By Lot'!G633,'By Lot'!G1305)</f>
        <v>0</v>
      </c>
      <c r="H75" s="42">
        <f>SUM('By Lot'!H457,'By Lot'!H473,'By Lot'!H521,'By Lot'!H537,'By Lot'!H553,'By Lot'!H569,'By Lot'!H585,'By Lot'!H601,'By Lot'!H617,'By Lot'!H633,'By Lot'!H1305)</f>
        <v>1</v>
      </c>
      <c r="I75" s="42">
        <f>SUM('By Lot'!I457,'By Lot'!I473,'By Lot'!I521,'By Lot'!I537,'By Lot'!I553,'By Lot'!I569,'By Lot'!I585,'By Lot'!I601,'By Lot'!I617,'By Lot'!I633,'By Lot'!I1305)</f>
        <v>0</v>
      </c>
      <c r="J75" s="42">
        <f>SUM('By Lot'!J457,'By Lot'!J473,'By Lot'!J521,'By Lot'!J537,'By Lot'!J553,'By Lot'!J569,'By Lot'!J585,'By Lot'!J601,'By Lot'!J617,'By Lot'!J633,'By Lot'!J1305)</f>
        <v>1</v>
      </c>
      <c r="K75" s="42">
        <f>SUM('By Lot'!K457,'By Lot'!K473,'By Lot'!K521,'By Lot'!K537,'By Lot'!K553,'By Lot'!K569,'By Lot'!K585,'By Lot'!K601,'By Lot'!K617,'By Lot'!K633,'By Lot'!K1305)</f>
        <v>0</v>
      </c>
      <c r="L75" s="42">
        <f>SUM('By Lot'!L457,'By Lot'!L473,'By Lot'!L521,'By Lot'!L537,'By Lot'!L553,'By Lot'!L569,'By Lot'!L585,'By Lot'!L601,'By Lot'!L617,'By Lot'!L633,'By Lot'!L1305)</f>
        <v>2</v>
      </c>
      <c r="M75" s="43">
        <f>SUM('By Lot'!M457,'By Lot'!M473,'By Lot'!M521,'By Lot'!M537,'By Lot'!M553,'By Lot'!M569,'By Lot'!M585,'By Lot'!M601,'By Lot'!M617,'By Lot'!M633,'By Lot'!M1305)</f>
        <v>5</v>
      </c>
      <c r="N75" s="44">
        <f t="shared" si="9"/>
        <v>0</v>
      </c>
      <c r="O75" s="45">
        <f t="shared" si="10"/>
        <v>356</v>
      </c>
      <c r="P75" s="46">
        <f t="shared" si="11"/>
        <v>1</v>
      </c>
    </row>
    <row r="76" spans="1:16" ht="11.25">
      <c r="A76" s="5"/>
      <c r="B76" s="40" t="s">
        <v>494</v>
      </c>
      <c r="C76" s="40">
        <f>SUM('By Lot'!C458,'By Lot'!C474,'By Lot'!C522,'By Lot'!C538,'By Lot'!C554,'By Lot'!C570,'By Lot'!C586,'By Lot'!C602,'By Lot'!C618,'By Lot'!C634,'By Lot'!C1306)</f>
        <v>123</v>
      </c>
      <c r="D76" s="41">
        <f>SUM('By Lot'!D458,'By Lot'!D474,'By Lot'!D522,'By Lot'!D538,'By Lot'!D554,'By Lot'!D570,'By Lot'!D586,'By Lot'!D602,'By Lot'!D618,'By Lot'!D634,'By Lot'!D1306)</f>
        <v>66</v>
      </c>
      <c r="E76" s="42">
        <f>SUM('By Lot'!E458,'By Lot'!E474,'By Lot'!E522,'By Lot'!E538,'By Lot'!E554,'By Lot'!E570,'By Lot'!E586,'By Lot'!E602,'By Lot'!E618,'By Lot'!E634,'By Lot'!E1306)</f>
        <v>36</v>
      </c>
      <c r="F76" s="42">
        <f>SUM('By Lot'!F458,'By Lot'!F474,'By Lot'!F522,'By Lot'!F538,'By Lot'!F554,'By Lot'!F570,'By Lot'!F586,'By Lot'!F602,'By Lot'!F618,'By Lot'!F634,'By Lot'!F1306)</f>
        <v>18</v>
      </c>
      <c r="G76" s="42">
        <f>SUM('By Lot'!G458,'By Lot'!G474,'By Lot'!G522,'By Lot'!G538,'By Lot'!G554,'By Lot'!G570,'By Lot'!G586,'By Lot'!G602,'By Lot'!G618,'By Lot'!G634,'By Lot'!G1306)</f>
        <v>13</v>
      </c>
      <c r="H76" s="42">
        <f>SUM('By Lot'!H458,'By Lot'!H474,'By Lot'!H522,'By Lot'!H538,'By Lot'!H554,'By Lot'!H570,'By Lot'!H586,'By Lot'!H602,'By Lot'!H618,'By Lot'!H634,'By Lot'!H1306)</f>
        <v>9</v>
      </c>
      <c r="I76" s="42">
        <f>SUM('By Lot'!I458,'By Lot'!I474,'By Lot'!I522,'By Lot'!I538,'By Lot'!I554,'By Lot'!I570,'By Lot'!I586,'By Lot'!I602,'By Lot'!I618,'By Lot'!I634,'By Lot'!I1306)</f>
        <v>15</v>
      </c>
      <c r="J76" s="42">
        <f>SUM('By Lot'!J458,'By Lot'!J474,'By Lot'!J522,'By Lot'!J538,'By Lot'!J554,'By Lot'!J570,'By Lot'!J586,'By Lot'!J602,'By Lot'!J618,'By Lot'!J634,'By Lot'!J1306)</f>
        <v>22</v>
      </c>
      <c r="K76" s="42">
        <f>SUM('By Lot'!K458,'By Lot'!K474,'By Lot'!K522,'By Lot'!K538,'By Lot'!K554,'By Lot'!K570,'By Lot'!K586,'By Lot'!K602,'By Lot'!K618,'By Lot'!K634,'By Lot'!K1306)</f>
        <v>20</v>
      </c>
      <c r="L76" s="42">
        <f>SUM('By Lot'!L458,'By Lot'!L474,'By Lot'!L522,'By Lot'!L538,'By Lot'!L554,'By Lot'!L570,'By Lot'!L586,'By Lot'!L602,'By Lot'!L618,'By Lot'!L634,'By Lot'!L1306)</f>
        <v>14</v>
      </c>
      <c r="M76" s="43">
        <f>SUM('By Lot'!M458,'By Lot'!M474,'By Lot'!M522,'By Lot'!M538,'By Lot'!M554,'By Lot'!M570,'By Lot'!M586,'By Lot'!M602,'By Lot'!M618,'By Lot'!M634,'By Lot'!M1306)</f>
        <v>8</v>
      </c>
      <c r="N76" s="44">
        <f t="shared" si="9"/>
        <v>8</v>
      </c>
      <c r="O76" s="45">
        <f t="shared" si="10"/>
        <v>115</v>
      </c>
      <c r="P76" s="46">
        <f t="shared" si="11"/>
        <v>0.9349593495934959</v>
      </c>
    </row>
    <row r="77" spans="1:16" ht="11.25">
      <c r="A77" s="5"/>
      <c r="B77" s="40" t="s">
        <v>3</v>
      </c>
      <c r="C77" s="40">
        <f>SUM('By Lot'!C459,'By Lot'!C475,'By Lot'!C523,'By Lot'!C539,'By Lot'!C555,'By Lot'!C571,'By Lot'!C587,'By Lot'!C603,'By Lot'!C619,'By Lot'!C635,'By Lot'!C1307)</f>
        <v>17</v>
      </c>
      <c r="D77" s="41">
        <f>SUM('By Lot'!D459,'By Lot'!D475,'By Lot'!D523,'By Lot'!D539,'By Lot'!D555,'By Lot'!D571,'By Lot'!D587,'By Lot'!D603,'By Lot'!D619,'By Lot'!D635,'By Lot'!D1307)</f>
        <v>11</v>
      </c>
      <c r="E77" s="42">
        <f>SUM('By Lot'!E459,'By Lot'!E475,'By Lot'!E523,'By Lot'!E539,'By Lot'!E555,'By Lot'!E571,'By Lot'!E587,'By Lot'!E603,'By Lot'!E619,'By Lot'!E635,'By Lot'!E1307)</f>
        <v>10</v>
      </c>
      <c r="F77" s="42">
        <f>SUM('By Lot'!F459,'By Lot'!F475,'By Lot'!F523,'By Lot'!F539,'By Lot'!F555,'By Lot'!F571,'By Lot'!F587,'By Lot'!F603,'By Lot'!F619,'By Lot'!F635,'By Lot'!F1307)</f>
        <v>8</v>
      </c>
      <c r="G77" s="42">
        <f>SUM('By Lot'!G459,'By Lot'!G475,'By Lot'!G523,'By Lot'!G539,'By Lot'!G555,'By Lot'!G571,'By Lot'!G587,'By Lot'!G603,'By Lot'!G619,'By Lot'!G635,'By Lot'!G1307)</f>
        <v>7</v>
      </c>
      <c r="H77" s="42">
        <f>SUM('By Lot'!H459,'By Lot'!H475,'By Lot'!H523,'By Lot'!H539,'By Lot'!H555,'By Lot'!H571,'By Lot'!H587,'By Lot'!H603,'By Lot'!H619,'By Lot'!H635,'By Lot'!H1307)</f>
        <v>9</v>
      </c>
      <c r="I77" s="42">
        <f>SUM('By Lot'!I459,'By Lot'!I475,'By Lot'!I523,'By Lot'!I539,'By Lot'!I555,'By Lot'!I571,'By Lot'!I587,'By Lot'!I603,'By Lot'!I619,'By Lot'!I635,'By Lot'!I1307)</f>
        <v>7</v>
      </c>
      <c r="J77" s="42">
        <f>SUM('By Lot'!J459,'By Lot'!J475,'By Lot'!J523,'By Lot'!J539,'By Lot'!J555,'By Lot'!J571,'By Lot'!J587,'By Lot'!J603,'By Lot'!J619,'By Lot'!J635,'By Lot'!J1307)</f>
        <v>6</v>
      </c>
      <c r="K77" s="42">
        <f>SUM('By Lot'!K459,'By Lot'!K475,'By Lot'!K523,'By Lot'!K539,'By Lot'!K555,'By Lot'!K571,'By Lot'!K587,'By Lot'!K603,'By Lot'!K619,'By Lot'!K635,'By Lot'!K1307)</f>
        <v>8</v>
      </c>
      <c r="L77" s="42">
        <f>SUM('By Lot'!L459,'By Lot'!L475,'By Lot'!L523,'By Lot'!L539,'By Lot'!L555,'By Lot'!L571,'By Lot'!L587,'By Lot'!L603,'By Lot'!L619,'By Lot'!L635,'By Lot'!L1307)</f>
        <v>8</v>
      </c>
      <c r="M77" s="43">
        <f>SUM('By Lot'!M459,'By Lot'!M475,'By Lot'!M523,'By Lot'!M539,'By Lot'!M555,'By Lot'!M571,'By Lot'!M587,'By Lot'!M603,'By Lot'!M619,'By Lot'!M635,'By Lot'!M1307)</f>
        <v>10</v>
      </c>
      <c r="N77" s="44">
        <f t="shared" si="9"/>
        <v>6</v>
      </c>
      <c r="O77" s="45">
        <f t="shared" si="10"/>
        <v>11</v>
      </c>
      <c r="P77" s="46">
        <f t="shared" si="11"/>
        <v>0.6470588235294118</v>
      </c>
    </row>
    <row r="78" spans="1:16" ht="11.25">
      <c r="A78" s="5"/>
      <c r="B78" s="40" t="s">
        <v>105</v>
      </c>
      <c r="C78" s="40">
        <f>SUM('By Lot'!C465,'By Lot'!C481,'By Lot'!C529,'By Lot'!C545,'By Lot'!C561,'By Lot'!C577,'By Lot'!C593,'By Lot'!C609,'By Lot'!C625,'By Lot'!C641,'By Lot'!C1313)</f>
        <v>95</v>
      </c>
      <c r="D78" s="41">
        <f>SUM('By Lot'!D465,'By Lot'!D481,'By Lot'!D529,'By Lot'!D545,'By Lot'!D561,'By Lot'!D577,'By Lot'!D593,'By Lot'!D609,'By Lot'!D625,'By Lot'!D641,'By Lot'!D1313)</f>
        <v>75</v>
      </c>
      <c r="E78" s="42">
        <f>SUM('By Lot'!E465,'By Lot'!E481,'By Lot'!E529,'By Lot'!E545,'By Lot'!E561,'By Lot'!E577,'By Lot'!E593,'By Lot'!E609,'By Lot'!E625,'By Lot'!E641,'By Lot'!E1313)</f>
        <v>62</v>
      </c>
      <c r="F78" s="42">
        <f>SUM('By Lot'!F465,'By Lot'!F481,'By Lot'!F529,'By Lot'!F545,'By Lot'!F561,'By Lot'!F577,'By Lot'!F593,'By Lot'!F609,'By Lot'!F625,'By Lot'!F641,'By Lot'!F1313)</f>
        <v>51</v>
      </c>
      <c r="G78" s="42">
        <f>SUM('By Lot'!G465,'By Lot'!G481,'By Lot'!G529,'By Lot'!G545,'By Lot'!G561,'By Lot'!G577,'By Lot'!G593,'By Lot'!G609,'By Lot'!G625,'By Lot'!G641,'By Lot'!G1313)</f>
        <v>45</v>
      </c>
      <c r="H78" s="42">
        <f>SUM('By Lot'!H465,'By Lot'!H481,'By Lot'!H529,'By Lot'!H545,'By Lot'!H561,'By Lot'!H577,'By Lot'!H593,'By Lot'!H609,'By Lot'!H625,'By Lot'!H641,'By Lot'!H1313)</f>
        <v>27</v>
      </c>
      <c r="I78" s="42">
        <f>SUM('By Lot'!I465,'By Lot'!I481,'By Lot'!I529,'By Lot'!I545,'By Lot'!I561,'By Lot'!I577,'By Lot'!I593,'By Lot'!I609,'By Lot'!I625,'By Lot'!I641,'By Lot'!I1313)</f>
        <v>20</v>
      </c>
      <c r="J78" s="42">
        <f>SUM('By Lot'!J465,'By Lot'!J481,'By Lot'!J529,'By Lot'!J545,'By Lot'!J561,'By Lot'!J577,'By Lot'!J593,'By Lot'!J609,'By Lot'!J625,'By Lot'!J641,'By Lot'!J1313)</f>
        <v>34</v>
      </c>
      <c r="K78" s="42">
        <f>SUM('By Lot'!K465,'By Lot'!K481,'By Lot'!K529,'By Lot'!K545,'By Lot'!K561,'By Lot'!K577,'By Lot'!K593,'By Lot'!K609,'By Lot'!K625,'By Lot'!K641,'By Lot'!K1313)</f>
        <v>46</v>
      </c>
      <c r="L78" s="42">
        <f>SUM('By Lot'!L465,'By Lot'!L481,'By Lot'!L529,'By Lot'!L545,'By Lot'!L561,'By Lot'!L577,'By Lot'!L593,'By Lot'!L609,'By Lot'!L625,'By Lot'!L641,'By Lot'!L1313)</f>
        <v>52</v>
      </c>
      <c r="M78" s="43">
        <f>SUM('By Lot'!M465,'By Lot'!M481,'By Lot'!M529,'By Lot'!M545,'By Lot'!M561,'By Lot'!M577,'By Lot'!M593,'By Lot'!M609,'By Lot'!M625,'By Lot'!M641,'By Lot'!M1313)</f>
        <v>58</v>
      </c>
      <c r="N78" s="44">
        <f t="shared" si="9"/>
        <v>20</v>
      </c>
      <c r="O78" s="45">
        <f t="shared" si="10"/>
        <v>75</v>
      </c>
      <c r="P78" s="46">
        <f t="shared" si="11"/>
        <v>0.7894736842105263</v>
      </c>
    </row>
    <row r="79" spans="1:16" ht="11.25">
      <c r="A79" s="5"/>
      <c r="B79" s="40" t="s">
        <v>109</v>
      </c>
      <c r="C79" s="40">
        <f>SUM('By Lot'!C466,'By Lot'!C482,'By Lot'!C530,'By Lot'!C546,'By Lot'!C562,'By Lot'!C578,'By Lot'!C594,'By Lot'!C610,'By Lot'!C626,'By Lot'!C642,'By Lot'!C1314)</f>
        <v>27</v>
      </c>
      <c r="D79" s="41">
        <f>SUM('By Lot'!D466,'By Lot'!D482,'By Lot'!D530,'By Lot'!D546,'By Lot'!D562,'By Lot'!D578,'By Lot'!D594,'By Lot'!D610,'By Lot'!D626,'By Lot'!D642,'By Lot'!D1314)</f>
        <v>15</v>
      </c>
      <c r="E79" s="42">
        <f>SUM('By Lot'!E466,'By Lot'!E482,'By Lot'!E530,'By Lot'!E546,'By Lot'!E562,'By Lot'!E578,'By Lot'!E594,'By Lot'!E610,'By Lot'!E626,'By Lot'!E642,'By Lot'!E1314)</f>
        <v>12</v>
      </c>
      <c r="F79" s="42">
        <f>SUM('By Lot'!F466,'By Lot'!F482,'By Lot'!F530,'By Lot'!F546,'By Lot'!F562,'By Lot'!F578,'By Lot'!F594,'By Lot'!F610,'By Lot'!F626,'By Lot'!F642,'By Lot'!F1314)</f>
        <v>8</v>
      </c>
      <c r="G79" s="42">
        <f>SUM('By Lot'!G466,'By Lot'!G482,'By Lot'!G530,'By Lot'!G546,'By Lot'!G562,'By Lot'!G578,'By Lot'!G594,'By Lot'!G610,'By Lot'!G626,'By Lot'!G642,'By Lot'!G1314)</f>
        <v>4</v>
      </c>
      <c r="H79" s="42">
        <f>SUM('By Lot'!H466,'By Lot'!H482,'By Lot'!H530,'By Lot'!H546,'By Lot'!H562,'By Lot'!H578,'By Lot'!H594,'By Lot'!H610,'By Lot'!H626,'By Lot'!H642,'By Lot'!H1314)</f>
        <v>5</v>
      </c>
      <c r="I79" s="42">
        <f>SUM('By Lot'!I466,'By Lot'!I482,'By Lot'!I530,'By Lot'!I546,'By Lot'!I562,'By Lot'!I578,'By Lot'!I594,'By Lot'!I610,'By Lot'!I626,'By Lot'!I642,'By Lot'!I1314)</f>
        <v>5</v>
      </c>
      <c r="J79" s="42">
        <f>SUM('By Lot'!J466,'By Lot'!J482,'By Lot'!J530,'By Lot'!J546,'By Lot'!J562,'By Lot'!J578,'By Lot'!J594,'By Lot'!J610,'By Lot'!J626,'By Lot'!J642,'By Lot'!J1314)</f>
        <v>6</v>
      </c>
      <c r="K79" s="42">
        <f>SUM('By Lot'!K466,'By Lot'!K482,'By Lot'!K530,'By Lot'!K546,'By Lot'!K562,'By Lot'!K578,'By Lot'!K594,'By Lot'!K610,'By Lot'!K626,'By Lot'!K642,'By Lot'!K1314)</f>
        <v>9</v>
      </c>
      <c r="L79" s="42">
        <f>SUM('By Lot'!L466,'By Lot'!L482,'By Lot'!L530,'By Lot'!L546,'By Lot'!L562,'By Lot'!L578,'By Lot'!L594,'By Lot'!L610,'By Lot'!L626,'By Lot'!L642,'By Lot'!L1314)</f>
        <v>12</v>
      </c>
      <c r="M79" s="43">
        <f>SUM('By Lot'!M466,'By Lot'!M482,'By Lot'!M530,'By Lot'!M546,'By Lot'!M562,'By Lot'!M578,'By Lot'!M594,'By Lot'!M610,'By Lot'!M626,'By Lot'!M642,'By Lot'!M1314)</f>
        <v>15</v>
      </c>
      <c r="N79" s="44">
        <f t="shared" si="9"/>
        <v>4</v>
      </c>
      <c r="O79" s="45">
        <f t="shared" si="10"/>
        <v>23</v>
      </c>
      <c r="P79" s="46">
        <f t="shared" si="11"/>
        <v>0.8518518518518519</v>
      </c>
    </row>
    <row r="80" spans="1:16" ht="11.25">
      <c r="A80" s="5"/>
      <c r="B80" s="40" t="s">
        <v>296</v>
      </c>
      <c r="C80" s="40">
        <f>SUM('By Lot'!C467,'By Lot'!C483,'By Lot'!C531,'By Lot'!C547,'By Lot'!C563,'By Lot'!C579,'By Lot'!C595,'By Lot'!C611,'By Lot'!C627,'By Lot'!C643,'By Lot'!C1315)</f>
        <v>7</v>
      </c>
      <c r="D80" s="41">
        <f>SUM('By Lot'!D467,'By Lot'!D483,'By Lot'!D531,'By Lot'!D547,'By Lot'!D563,'By Lot'!D579,'By Lot'!D595,'By Lot'!D611,'By Lot'!D627,'By Lot'!D643,'By Lot'!D1315)</f>
        <v>0</v>
      </c>
      <c r="E80" s="42">
        <f>SUM('By Lot'!E467,'By Lot'!E483,'By Lot'!E531,'By Lot'!E547,'By Lot'!E563,'By Lot'!E579,'By Lot'!E595,'By Lot'!E611,'By Lot'!E627,'By Lot'!E643,'By Lot'!E1315)</f>
        <v>1</v>
      </c>
      <c r="F80" s="42">
        <f>SUM('By Lot'!F467,'By Lot'!F483,'By Lot'!F531,'By Lot'!F547,'By Lot'!F563,'By Lot'!F579,'By Lot'!F595,'By Lot'!F611,'By Lot'!F627,'By Lot'!F643,'By Lot'!F1315)</f>
        <v>1</v>
      </c>
      <c r="G80" s="42">
        <f>SUM('By Lot'!G467,'By Lot'!G483,'By Lot'!G531,'By Lot'!G547,'By Lot'!G563,'By Lot'!G579,'By Lot'!G595,'By Lot'!G611,'By Lot'!G627,'By Lot'!G643,'By Lot'!G1315)</f>
        <v>3</v>
      </c>
      <c r="H80" s="42">
        <f>SUM('By Lot'!H467,'By Lot'!H483,'By Lot'!H531,'By Lot'!H547,'By Lot'!H563,'By Lot'!H579,'By Lot'!H595,'By Lot'!H611,'By Lot'!H627,'By Lot'!H643,'By Lot'!H1315)</f>
        <v>1</v>
      </c>
      <c r="I80" s="42">
        <f>SUM('By Lot'!I467,'By Lot'!I483,'By Lot'!I531,'By Lot'!I547,'By Lot'!I563,'By Lot'!I579,'By Lot'!I595,'By Lot'!I611,'By Lot'!I627,'By Lot'!I643,'By Lot'!I1315)</f>
        <v>2</v>
      </c>
      <c r="J80" s="42">
        <f>SUM('By Lot'!J467,'By Lot'!J483,'By Lot'!J531,'By Lot'!J547,'By Lot'!J563,'By Lot'!J579,'By Lot'!J595,'By Lot'!J611,'By Lot'!J627,'By Lot'!J643,'By Lot'!J1315)</f>
        <v>1</v>
      </c>
      <c r="K80" s="42">
        <f>SUM('By Lot'!K467,'By Lot'!K483,'By Lot'!K531,'By Lot'!K547,'By Lot'!K563,'By Lot'!K579,'By Lot'!K595,'By Lot'!K611,'By Lot'!K627,'By Lot'!K643,'By Lot'!K1315)</f>
        <v>2</v>
      </c>
      <c r="L80" s="42">
        <f>SUM('By Lot'!L467,'By Lot'!L483,'By Lot'!L531,'By Lot'!L547,'By Lot'!L563,'By Lot'!L579,'By Lot'!L595,'By Lot'!L611,'By Lot'!L627,'By Lot'!L643,'By Lot'!L1315)</f>
        <v>2</v>
      </c>
      <c r="M80" s="43">
        <f>SUM('By Lot'!M467,'By Lot'!M483,'By Lot'!M531,'By Lot'!M547,'By Lot'!M563,'By Lot'!M579,'By Lot'!M595,'By Lot'!M611,'By Lot'!M627,'By Lot'!M643,'By Lot'!M1315)</f>
        <v>1</v>
      </c>
      <c r="N80" s="44">
        <f t="shared" si="9"/>
        <v>0</v>
      </c>
      <c r="O80" s="45">
        <f t="shared" si="10"/>
        <v>7</v>
      </c>
      <c r="P80" s="46">
        <f t="shared" si="11"/>
        <v>1</v>
      </c>
    </row>
    <row r="81" spans="1:16" ht="11.25">
      <c r="A81" s="5"/>
      <c r="B81" s="40" t="s">
        <v>297</v>
      </c>
      <c r="C81" s="40">
        <f>SUM('By Lot'!C468,'By Lot'!C484,'By Lot'!C532,'By Lot'!C548,'By Lot'!C564,'By Lot'!C580,'By Lot'!C596,'By Lot'!C612,'By Lot'!C628,'By Lot'!C644,'By Lot'!C1316)</f>
        <v>16</v>
      </c>
      <c r="D81" s="41">
        <f>SUM('By Lot'!D468,'By Lot'!D484,'By Lot'!D532,'By Lot'!D548,'By Lot'!D564,'By Lot'!D580,'By Lot'!D596,'By Lot'!D612,'By Lot'!D628,'By Lot'!D644,'By Lot'!D1316)</f>
        <v>7</v>
      </c>
      <c r="E81" s="42">
        <f>SUM('By Lot'!E468,'By Lot'!E484,'By Lot'!E532,'By Lot'!E548,'By Lot'!E564,'By Lot'!E580,'By Lot'!E596,'By Lot'!E612,'By Lot'!E628,'By Lot'!E644,'By Lot'!E1316)</f>
        <v>7</v>
      </c>
      <c r="F81" s="42">
        <f>SUM('By Lot'!F468,'By Lot'!F484,'By Lot'!F532,'By Lot'!F548,'By Lot'!F564,'By Lot'!F580,'By Lot'!F596,'By Lot'!F612,'By Lot'!F628,'By Lot'!F644,'By Lot'!F1316)</f>
        <v>6</v>
      </c>
      <c r="G81" s="42">
        <f>SUM('By Lot'!G468,'By Lot'!G484,'By Lot'!G532,'By Lot'!G548,'By Lot'!G564,'By Lot'!G580,'By Lot'!G596,'By Lot'!G612,'By Lot'!G628,'By Lot'!G644,'By Lot'!G1316)</f>
        <v>4</v>
      </c>
      <c r="H81" s="42">
        <f>SUM('By Lot'!H468,'By Lot'!H484,'By Lot'!H532,'By Lot'!H548,'By Lot'!H564,'By Lot'!H580,'By Lot'!H596,'By Lot'!H612,'By Lot'!H628,'By Lot'!H644,'By Lot'!H1316)</f>
        <v>5</v>
      </c>
      <c r="I81" s="42">
        <f>SUM('By Lot'!I468,'By Lot'!I484,'By Lot'!I532,'By Lot'!I548,'By Lot'!I564,'By Lot'!I580,'By Lot'!I596,'By Lot'!I612,'By Lot'!I628,'By Lot'!I644,'By Lot'!I1316)</f>
        <v>6</v>
      </c>
      <c r="J81" s="42">
        <f>SUM('By Lot'!J468,'By Lot'!J484,'By Lot'!J532,'By Lot'!J548,'By Lot'!J564,'By Lot'!J580,'By Lot'!J596,'By Lot'!J612,'By Lot'!J628,'By Lot'!J644,'By Lot'!J1316)</f>
        <v>5</v>
      </c>
      <c r="K81" s="42">
        <f>SUM('By Lot'!K468,'By Lot'!K484,'By Lot'!K532,'By Lot'!K548,'By Lot'!K564,'By Lot'!K580,'By Lot'!K596,'By Lot'!K612,'By Lot'!K628,'By Lot'!K644,'By Lot'!K1316)</f>
        <v>8</v>
      </c>
      <c r="L81" s="42">
        <f>SUM('By Lot'!L468,'By Lot'!L484,'By Lot'!L532,'By Lot'!L548,'By Lot'!L564,'By Lot'!L580,'By Lot'!L596,'By Lot'!L612,'By Lot'!L628,'By Lot'!L644,'By Lot'!L1316)</f>
        <v>9</v>
      </c>
      <c r="M81" s="43">
        <f>SUM('By Lot'!M468,'By Lot'!M484,'By Lot'!M532,'By Lot'!M548,'By Lot'!M564,'By Lot'!M580,'By Lot'!M596,'By Lot'!M612,'By Lot'!M628,'By Lot'!M644,'By Lot'!M1316)</f>
        <v>10</v>
      </c>
      <c r="N81" s="44">
        <f t="shared" si="9"/>
        <v>4</v>
      </c>
      <c r="O81" s="45">
        <f t="shared" si="10"/>
        <v>12</v>
      </c>
      <c r="P81" s="46">
        <f t="shared" si="11"/>
        <v>0.75</v>
      </c>
    </row>
    <row r="82" spans="1:16" ht="11.25">
      <c r="A82" s="5"/>
      <c r="B82" s="40" t="s">
        <v>4</v>
      </c>
      <c r="C82" s="40">
        <f>SUM('By Lot'!C469,'By Lot'!C485,'By Lot'!C533,'By Lot'!C549,'By Lot'!C565,'By Lot'!C581,'By Lot'!C597,'By Lot'!C613,'By Lot'!C629,'By Lot'!C645,'By Lot'!C1317)</f>
        <v>22</v>
      </c>
      <c r="D82" s="41">
        <f>SUM('By Lot'!D469,'By Lot'!D485,'By Lot'!D533,'By Lot'!D549,'By Lot'!D565,'By Lot'!D581,'By Lot'!D597,'By Lot'!D613,'By Lot'!D629,'By Lot'!D645,'By Lot'!D1317)</f>
        <v>15</v>
      </c>
      <c r="E82" s="42">
        <f>SUM('By Lot'!E469,'By Lot'!E485,'By Lot'!E533,'By Lot'!E549,'By Lot'!E565,'By Lot'!E581,'By Lot'!E597,'By Lot'!E613,'By Lot'!E629,'By Lot'!E645,'By Lot'!E1317)</f>
        <v>11</v>
      </c>
      <c r="F82" s="42">
        <f>SUM('By Lot'!F469,'By Lot'!F485,'By Lot'!F533,'By Lot'!F549,'By Lot'!F565,'By Lot'!F581,'By Lot'!F597,'By Lot'!F613,'By Lot'!F629,'By Lot'!F645,'By Lot'!F1317)</f>
        <v>6</v>
      </c>
      <c r="G82" s="42">
        <f>SUM('By Lot'!G469,'By Lot'!G485,'By Lot'!G533,'By Lot'!G549,'By Lot'!G565,'By Lot'!G581,'By Lot'!G597,'By Lot'!G613,'By Lot'!G629,'By Lot'!G645,'By Lot'!G1317)</f>
        <v>6</v>
      </c>
      <c r="H82" s="42">
        <f>SUM('By Lot'!H469,'By Lot'!H485,'By Lot'!H533,'By Lot'!H549,'By Lot'!H565,'By Lot'!H581,'By Lot'!H597,'By Lot'!H613,'By Lot'!H629,'By Lot'!H645,'By Lot'!H1317)</f>
        <v>5</v>
      </c>
      <c r="I82" s="42">
        <f>SUM('By Lot'!I469,'By Lot'!I485,'By Lot'!I533,'By Lot'!I549,'By Lot'!I565,'By Lot'!I581,'By Lot'!I597,'By Lot'!I613,'By Lot'!I629,'By Lot'!I645,'By Lot'!I1317)</f>
        <v>5</v>
      </c>
      <c r="J82" s="42">
        <f>SUM('By Lot'!J469,'By Lot'!J485,'By Lot'!J533,'By Lot'!J549,'By Lot'!J565,'By Lot'!J581,'By Lot'!J597,'By Lot'!J613,'By Lot'!J629,'By Lot'!J645,'By Lot'!J1317)</f>
        <v>7</v>
      </c>
      <c r="K82" s="42">
        <f>SUM('By Lot'!K469,'By Lot'!K485,'By Lot'!K533,'By Lot'!K549,'By Lot'!K565,'By Lot'!K581,'By Lot'!K597,'By Lot'!K613,'By Lot'!K629,'By Lot'!K645,'By Lot'!K1317)</f>
        <v>9</v>
      </c>
      <c r="L82" s="42">
        <f>SUM('By Lot'!L469,'By Lot'!L485,'By Lot'!L533,'By Lot'!L549,'By Lot'!L565,'By Lot'!L581,'By Lot'!L597,'By Lot'!L613,'By Lot'!L629,'By Lot'!L645,'By Lot'!L1317)</f>
        <v>7</v>
      </c>
      <c r="M82" s="43">
        <f>SUM('By Lot'!M469,'By Lot'!M485,'By Lot'!M533,'By Lot'!M549,'By Lot'!M565,'By Lot'!M581,'By Lot'!M597,'By Lot'!M613,'By Lot'!M629,'By Lot'!M645,'By Lot'!M1317)</f>
        <v>6</v>
      </c>
      <c r="N82" s="44">
        <f t="shared" si="9"/>
        <v>5</v>
      </c>
      <c r="O82" s="45">
        <f t="shared" si="10"/>
        <v>17</v>
      </c>
      <c r="P82" s="46">
        <f t="shared" si="11"/>
        <v>0.7727272727272727</v>
      </c>
    </row>
    <row r="83" spans="1:16" ht="11.25">
      <c r="A83" s="47"/>
      <c r="B83" s="48" t="s">
        <v>5</v>
      </c>
      <c r="C83" s="48">
        <f aca="true" t="shared" si="12" ref="C83:M83">SUM(C73:C82)</f>
        <v>1230</v>
      </c>
      <c r="D83" s="49">
        <f t="shared" si="12"/>
        <v>519</v>
      </c>
      <c r="E83" s="50">
        <f t="shared" si="12"/>
        <v>364</v>
      </c>
      <c r="F83" s="50">
        <f t="shared" si="12"/>
        <v>197</v>
      </c>
      <c r="G83" s="50">
        <f t="shared" si="12"/>
        <v>125</v>
      </c>
      <c r="H83" s="50">
        <f t="shared" si="12"/>
        <v>95</v>
      </c>
      <c r="I83" s="50">
        <f t="shared" si="12"/>
        <v>90</v>
      </c>
      <c r="J83" s="50">
        <f t="shared" si="12"/>
        <v>115</v>
      </c>
      <c r="K83" s="50">
        <f t="shared" si="12"/>
        <v>155</v>
      </c>
      <c r="L83" s="50">
        <f t="shared" si="12"/>
        <v>209</v>
      </c>
      <c r="M83" s="51">
        <f t="shared" si="12"/>
        <v>219</v>
      </c>
      <c r="N83" s="52">
        <f t="shared" si="9"/>
        <v>90</v>
      </c>
      <c r="O83" s="53">
        <f t="shared" si="10"/>
        <v>1140</v>
      </c>
      <c r="P83" s="54">
        <f t="shared" si="11"/>
        <v>0.926829268292683</v>
      </c>
    </row>
    <row r="84" spans="1:16" ht="11.25">
      <c r="A84" s="39" t="s">
        <v>256</v>
      </c>
      <c r="B84" s="40" t="s">
        <v>0</v>
      </c>
      <c r="C84" s="40">
        <f>SUM('By Lot'!C647,'By Lot'!C663,'By Lot'!C679,'By Lot'!C695,'By Lot'!C727,'By Lot'!C743,'By Lot'!C759)</f>
        <v>91</v>
      </c>
      <c r="D84" s="41">
        <f>SUM('By Lot'!D647,'By Lot'!D663,'By Lot'!D679,'By Lot'!D695,'By Lot'!D727,'By Lot'!D743,'By Lot'!D759)</f>
        <v>73</v>
      </c>
      <c r="E84" s="42">
        <f>SUM('By Lot'!E647,'By Lot'!E663,'By Lot'!E679,'By Lot'!E695,'By Lot'!E727,'By Lot'!E743,'By Lot'!E759)</f>
        <v>46</v>
      </c>
      <c r="F84" s="42">
        <f>SUM('By Lot'!F647,'By Lot'!F663,'By Lot'!F679,'By Lot'!F695,'By Lot'!F727,'By Lot'!F743,'By Lot'!F759)</f>
        <v>22</v>
      </c>
      <c r="G84" s="42">
        <f>SUM('By Lot'!G647,'By Lot'!G663,'By Lot'!G679,'By Lot'!G695,'By Lot'!G727,'By Lot'!G743,'By Lot'!G759)</f>
        <v>10</v>
      </c>
      <c r="H84" s="42">
        <f>SUM('By Lot'!H647,'By Lot'!H663,'By Lot'!H679,'By Lot'!H695,'By Lot'!H727,'By Lot'!H743,'By Lot'!H759)</f>
        <v>10</v>
      </c>
      <c r="I84" s="42">
        <f>SUM('By Lot'!I647,'By Lot'!I663,'By Lot'!I679,'By Lot'!I695,'By Lot'!I727,'By Lot'!I743,'By Lot'!I759)</f>
        <v>16</v>
      </c>
      <c r="J84" s="42">
        <f>SUM('By Lot'!J647,'By Lot'!J663,'By Lot'!J679,'By Lot'!J695,'By Lot'!J727,'By Lot'!J743,'By Lot'!J759)</f>
        <v>14</v>
      </c>
      <c r="K84" s="42">
        <f>SUM('By Lot'!K647,'By Lot'!K663,'By Lot'!K679,'By Lot'!K695,'By Lot'!K727,'By Lot'!K743,'By Lot'!K759)</f>
        <v>22</v>
      </c>
      <c r="L84" s="42">
        <f>SUM('By Lot'!L647,'By Lot'!L663,'By Lot'!L679,'By Lot'!L695,'By Lot'!L727,'By Lot'!L743,'By Lot'!L759)</f>
        <v>38</v>
      </c>
      <c r="M84" s="43">
        <f>SUM('By Lot'!M647,'By Lot'!M663,'By Lot'!M679,'By Lot'!M695,'By Lot'!M727,'By Lot'!M743,'By Lot'!M759)</f>
        <v>47</v>
      </c>
      <c r="N84" s="44">
        <f t="shared" si="9"/>
        <v>10</v>
      </c>
      <c r="O84" s="45">
        <f t="shared" si="10"/>
        <v>81</v>
      </c>
      <c r="P84" s="46">
        <f t="shared" si="11"/>
        <v>0.8901098901098901</v>
      </c>
    </row>
    <row r="85" spans="1:16" ht="11.25">
      <c r="A85" s="5" t="s">
        <v>266</v>
      </c>
      <c r="B85" s="40" t="s">
        <v>1</v>
      </c>
      <c r="C85" s="40">
        <f>SUM('By Lot'!C648,'By Lot'!C664,'By Lot'!C680,'By Lot'!C696,'By Lot'!C728,'By Lot'!C744,'By Lot'!C760)</f>
        <v>293</v>
      </c>
      <c r="D85" s="41">
        <f>SUM('By Lot'!D648,'By Lot'!D664,'By Lot'!D680,'By Lot'!D696,'By Lot'!D728,'By Lot'!D744,'By Lot'!D760)</f>
        <v>134</v>
      </c>
      <c r="E85" s="42">
        <f>SUM('By Lot'!E648,'By Lot'!E664,'By Lot'!E680,'By Lot'!E696,'By Lot'!E728,'By Lot'!E744,'By Lot'!E760)</f>
        <v>58</v>
      </c>
      <c r="F85" s="42">
        <f>SUM('By Lot'!F648,'By Lot'!F664,'By Lot'!F680,'By Lot'!F696,'By Lot'!F728,'By Lot'!F744,'By Lot'!F760)</f>
        <v>10</v>
      </c>
      <c r="G85" s="42">
        <f>SUM('By Lot'!G648,'By Lot'!G664,'By Lot'!G680,'By Lot'!G696,'By Lot'!G728,'By Lot'!G744,'By Lot'!G760)</f>
        <v>2</v>
      </c>
      <c r="H85" s="42">
        <f>SUM('By Lot'!H648,'By Lot'!H664,'By Lot'!H680,'By Lot'!H696,'By Lot'!H728,'By Lot'!H744,'By Lot'!H760)</f>
        <v>4</v>
      </c>
      <c r="I85" s="42">
        <f>SUM('By Lot'!I648,'By Lot'!I664,'By Lot'!I680,'By Lot'!I696,'By Lot'!I728,'By Lot'!I744,'By Lot'!I760)</f>
        <v>8</v>
      </c>
      <c r="J85" s="42">
        <f>SUM('By Lot'!J648,'By Lot'!J664,'By Lot'!J680,'By Lot'!J696,'By Lot'!J728,'By Lot'!J744,'By Lot'!J760)</f>
        <v>11</v>
      </c>
      <c r="K85" s="42">
        <f>SUM('By Lot'!K648,'By Lot'!K664,'By Lot'!K680,'By Lot'!K696,'By Lot'!K728,'By Lot'!K744,'By Lot'!K760)</f>
        <v>26</v>
      </c>
      <c r="L85" s="42">
        <f>SUM('By Lot'!L648,'By Lot'!L664,'By Lot'!L680,'By Lot'!L696,'By Lot'!L728,'By Lot'!L744,'By Lot'!L760)</f>
        <v>55</v>
      </c>
      <c r="M85" s="43">
        <f>SUM('By Lot'!M648,'By Lot'!M664,'By Lot'!M680,'By Lot'!M696,'By Lot'!M728,'By Lot'!M744,'By Lot'!M760)</f>
        <v>93</v>
      </c>
      <c r="N85" s="44">
        <f t="shared" si="9"/>
        <v>2</v>
      </c>
      <c r="O85" s="45">
        <f t="shared" si="10"/>
        <v>291</v>
      </c>
      <c r="P85" s="46">
        <f t="shared" si="11"/>
        <v>0.9931740614334471</v>
      </c>
    </row>
    <row r="86" spans="1:16" ht="11.25">
      <c r="A86" s="5"/>
      <c r="B86" s="40" t="s">
        <v>2</v>
      </c>
      <c r="C86" s="40">
        <f>SUM('By Lot'!C649,'By Lot'!C665,'By Lot'!C681,'By Lot'!C697,'By Lot'!C729,'By Lot'!C745,'By Lot'!C761)</f>
        <v>52</v>
      </c>
      <c r="D86" s="41">
        <f>SUM('By Lot'!D649,'By Lot'!D665,'By Lot'!D681,'By Lot'!D697,'By Lot'!D729,'By Lot'!D745,'By Lot'!D761)</f>
        <v>0</v>
      </c>
      <c r="E86" s="42">
        <f>SUM('By Lot'!E649,'By Lot'!E665,'By Lot'!E681,'By Lot'!E697,'By Lot'!E729,'By Lot'!E745,'By Lot'!E761)</f>
        <v>0</v>
      </c>
      <c r="F86" s="42">
        <f>SUM('By Lot'!F649,'By Lot'!F665,'By Lot'!F681,'By Lot'!F697,'By Lot'!F729,'By Lot'!F745,'By Lot'!F761)</f>
        <v>0</v>
      </c>
      <c r="G86" s="42">
        <f>SUM('By Lot'!G649,'By Lot'!G665,'By Lot'!G681,'By Lot'!G697,'By Lot'!G729,'By Lot'!G745,'By Lot'!G761)</f>
        <v>0</v>
      </c>
      <c r="H86" s="42">
        <f>SUM('By Lot'!H649,'By Lot'!H665,'By Lot'!H681,'By Lot'!H697,'By Lot'!H729,'By Lot'!H745,'By Lot'!H761)</f>
        <v>0</v>
      </c>
      <c r="I86" s="42">
        <f>SUM('By Lot'!I649,'By Lot'!I665,'By Lot'!I681,'By Lot'!I697,'By Lot'!I729,'By Lot'!I745,'By Lot'!I761)</f>
        <v>0</v>
      </c>
      <c r="J86" s="42">
        <f>SUM('By Lot'!J649,'By Lot'!J665,'By Lot'!J681,'By Lot'!J697,'By Lot'!J729,'By Lot'!J745,'By Lot'!J761)</f>
        <v>0</v>
      </c>
      <c r="K86" s="42">
        <f>SUM('By Lot'!K649,'By Lot'!K665,'By Lot'!K681,'By Lot'!K697,'By Lot'!K729,'By Lot'!K745,'By Lot'!K761)</f>
        <v>0</v>
      </c>
      <c r="L86" s="42">
        <f>SUM('By Lot'!L649,'By Lot'!L665,'By Lot'!L681,'By Lot'!L697,'By Lot'!L729,'By Lot'!L745,'By Lot'!L761)</f>
        <v>0</v>
      </c>
      <c r="M86" s="43">
        <f>SUM('By Lot'!M649,'By Lot'!M665,'By Lot'!M681,'By Lot'!M697,'By Lot'!M729,'By Lot'!M745,'By Lot'!M761)</f>
        <v>0</v>
      </c>
      <c r="N86" s="44">
        <f t="shared" si="9"/>
        <v>0</v>
      </c>
      <c r="O86" s="45">
        <f t="shared" si="10"/>
        <v>52</v>
      </c>
      <c r="P86" s="46">
        <f t="shared" si="11"/>
        <v>1</v>
      </c>
    </row>
    <row r="87" spans="1:16" ht="11.25">
      <c r="A87" s="5"/>
      <c r="B87" s="40" t="s">
        <v>494</v>
      </c>
      <c r="C87" s="40">
        <f>SUM('By Lot'!C650,'By Lot'!C666,'By Lot'!C682,'By Lot'!C698,'By Lot'!C730,'By Lot'!C746,'By Lot'!C762)</f>
        <v>49</v>
      </c>
      <c r="D87" s="41">
        <f>SUM('By Lot'!D650,'By Lot'!D666,'By Lot'!D682,'By Lot'!D698,'By Lot'!D730,'By Lot'!D746,'By Lot'!D762)</f>
        <v>32</v>
      </c>
      <c r="E87" s="42">
        <f>SUM('By Lot'!E650,'By Lot'!E666,'By Lot'!E682,'By Lot'!E698,'By Lot'!E730,'By Lot'!E746,'By Lot'!E762)</f>
        <v>9</v>
      </c>
      <c r="F87" s="42">
        <f>SUM('By Lot'!F650,'By Lot'!F666,'By Lot'!F682,'By Lot'!F698,'By Lot'!F730,'By Lot'!F746,'By Lot'!F762)</f>
        <v>3</v>
      </c>
      <c r="G87" s="42">
        <f>SUM('By Lot'!G650,'By Lot'!G666,'By Lot'!G682,'By Lot'!G698,'By Lot'!G730,'By Lot'!G746,'By Lot'!G762)</f>
        <v>1</v>
      </c>
      <c r="H87" s="42">
        <f>SUM('By Lot'!H650,'By Lot'!H666,'By Lot'!H682,'By Lot'!H698,'By Lot'!H730,'By Lot'!H746,'By Lot'!H762)</f>
        <v>2</v>
      </c>
      <c r="I87" s="42">
        <f>SUM('By Lot'!I650,'By Lot'!I666,'By Lot'!I682,'By Lot'!I698,'By Lot'!I730,'By Lot'!I746,'By Lot'!I762)</f>
        <v>8</v>
      </c>
      <c r="J87" s="42">
        <f>SUM('By Lot'!J650,'By Lot'!J666,'By Lot'!J682,'By Lot'!J698,'By Lot'!J730,'By Lot'!J746,'By Lot'!J762)</f>
        <v>5</v>
      </c>
      <c r="K87" s="42">
        <f>SUM('By Lot'!K650,'By Lot'!K666,'By Lot'!K682,'By Lot'!K698,'By Lot'!K730,'By Lot'!K746,'By Lot'!K762)</f>
        <v>8</v>
      </c>
      <c r="L87" s="42">
        <f>SUM('By Lot'!L650,'By Lot'!L666,'By Lot'!L682,'By Lot'!L698,'By Lot'!L730,'By Lot'!L746,'By Lot'!L762)</f>
        <v>7</v>
      </c>
      <c r="M87" s="43">
        <f>SUM('By Lot'!M650,'By Lot'!M666,'By Lot'!M682,'By Lot'!M698,'By Lot'!M730,'By Lot'!M746,'By Lot'!M762)</f>
        <v>9</v>
      </c>
      <c r="N87" s="44">
        <f t="shared" si="9"/>
        <v>1</v>
      </c>
      <c r="O87" s="45">
        <f t="shared" si="10"/>
        <v>48</v>
      </c>
      <c r="P87" s="46">
        <f t="shared" si="11"/>
        <v>0.9795918367346939</v>
      </c>
    </row>
    <row r="88" spans="1:16" ht="11.25">
      <c r="A88" s="5"/>
      <c r="B88" s="40" t="s">
        <v>3</v>
      </c>
      <c r="C88" s="40">
        <f>SUM('By Lot'!C651,'By Lot'!C667,'By Lot'!C683,'By Lot'!C699,'By Lot'!C731,'By Lot'!C747,'By Lot'!C763)</f>
        <v>10</v>
      </c>
      <c r="D88" s="41">
        <f>SUM('By Lot'!D651,'By Lot'!D667,'By Lot'!D683,'By Lot'!D699,'By Lot'!D731,'By Lot'!D747,'By Lot'!D763)</f>
        <v>6</v>
      </c>
      <c r="E88" s="42">
        <f>SUM('By Lot'!E651,'By Lot'!E667,'By Lot'!E683,'By Lot'!E699,'By Lot'!E731,'By Lot'!E747,'By Lot'!E763)</f>
        <v>5</v>
      </c>
      <c r="F88" s="42">
        <f>SUM('By Lot'!F651,'By Lot'!F667,'By Lot'!F683,'By Lot'!F699,'By Lot'!F731,'By Lot'!F747,'By Lot'!F763)</f>
        <v>6</v>
      </c>
      <c r="G88" s="42">
        <f>SUM('By Lot'!G651,'By Lot'!G667,'By Lot'!G683,'By Lot'!G699,'By Lot'!G731,'By Lot'!G747,'By Lot'!G763)</f>
        <v>6</v>
      </c>
      <c r="H88" s="42">
        <f>SUM('By Lot'!H651,'By Lot'!H667,'By Lot'!H683,'By Lot'!H699,'By Lot'!H731,'By Lot'!H747,'By Lot'!H763)</f>
        <v>6</v>
      </c>
      <c r="I88" s="42">
        <f>SUM('By Lot'!I651,'By Lot'!I667,'By Lot'!I683,'By Lot'!I699,'By Lot'!I731,'By Lot'!I747,'By Lot'!I763)</f>
        <v>5</v>
      </c>
      <c r="J88" s="42">
        <f>SUM('By Lot'!J651,'By Lot'!J667,'By Lot'!J683,'By Lot'!J699,'By Lot'!J731,'By Lot'!J747,'By Lot'!J763)</f>
        <v>5</v>
      </c>
      <c r="K88" s="42">
        <f>SUM('By Lot'!K651,'By Lot'!K667,'By Lot'!K683,'By Lot'!K699,'By Lot'!K731,'By Lot'!K747,'By Lot'!K763)</f>
        <v>5</v>
      </c>
      <c r="L88" s="42">
        <f>SUM('By Lot'!L651,'By Lot'!L667,'By Lot'!L683,'By Lot'!L699,'By Lot'!L731,'By Lot'!L747,'By Lot'!L763)</f>
        <v>6</v>
      </c>
      <c r="M88" s="43">
        <f>SUM('By Lot'!M651,'By Lot'!M667,'By Lot'!M683,'By Lot'!M699,'By Lot'!M731,'By Lot'!M747,'By Lot'!M763)</f>
        <v>6</v>
      </c>
      <c r="N88" s="44">
        <f t="shared" si="9"/>
        <v>5</v>
      </c>
      <c r="O88" s="45">
        <f t="shared" si="10"/>
        <v>5</v>
      </c>
      <c r="P88" s="46">
        <f t="shared" si="11"/>
        <v>0.5</v>
      </c>
    </row>
    <row r="89" spans="1:16" ht="11.25">
      <c r="A89" s="5"/>
      <c r="B89" s="40" t="s">
        <v>105</v>
      </c>
      <c r="C89" s="40">
        <f>SUM('By Lot'!C657,'By Lot'!C673,'By Lot'!C689,'By Lot'!C705,'By Lot'!C737,'By Lot'!C753,'By Lot'!C769)</f>
        <v>1</v>
      </c>
      <c r="D89" s="41">
        <f>SUM('By Lot'!D657,'By Lot'!D673,'By Lot'!D689,'By Lot'!D705,'By Lot'!D737,'By Lot'!D753,'By Lot'!D769)</f>
        <v>1</v>
      </c>
      <c r="E89" s="42">
        <f>SUM('By Lot'!E657,'By Lot'!E673,'By Lot'!E689,'By Lot'!E705,'By Lot'!E737,'By Lot'!E753,'By Lot'!E769)</f>
        <v>0</v>
      </c>
      <c r="F89" s="42">
        <f>SUM('By Lot'!F657,'By Lot'!F673,'By Lot'!F689,'By Lot'!F705,'By Lot'!F737,'By Lot'!F753,'By Lot'!F769)</f>
        <v>0</v>
      </c>
      <c r="G89" s="42">
        <f>SUM('By Lot'!G657,'By Lot'!G673,'By Lot'!G689,'By Lot'!G705,'By Lot'!G737,'By Lot'!G753,'By Lot'!G769)</f>
        <v>1</v>
      </c>
      <c r="H89" s="42">
        <f>SUM('By Lot'!H657,'By Lot'!H673,'By Lot'!H689,'By Lot'!H705,'By Lot'!H737,'By Lot'!H753,'By Lot'!H769)</f>
        <v>1</v>
      </c>
      <c r="I89" s="42">
        <f>SUM('By Lot'!I657,'By Lot'!I673,'By Lot'!I689,'By Lot'!I705,'By Lot'!I737,'By Lot'!I753,'By Lot'!I769)</f>
        <v>0</v>
      </c>
      <c r="J89" s="42">
        <f>SUM('By Lot'!J657,'By Lot'!J673,'By Lot'!J689,'By Lot'!J705,'By Lot'!J737,'By Lot'!J753,'By Lot'!J769)</f>
        <v>0</v>
      </c>
      <c r="K89" s="42">
        <f>SUM('By Lot'!K657,'By Lot'!K673,'By Lot'!K689,'By Lot'!K705,'By Lot'!K737,'By Lot'!K753,'By Lot'!K769)</f>
        <v>1</v>
      </c>
      <c r="L89" s="42">
        <f>SUM('By Lot'!L657,'By Lot'!L673,'By Lot'!L689,'By Lot'!L705,'By Lot'!L737,'By Lot'!L753,'By Lot'!L769)</f>
        <v>1</v>
      </c>
      <c r="M89" s="43">
        <f>SUM('By Lot'!M657,'By Lot'!M673,'By Lot'!M689,'By Lot'!M705,'By Lot'!M737,'By Lot'!M753,'By Lot'!M769)</f>
        <v>1</v>
      </c>
      <c r="N89" s="44">
        <f t="shared" si="9"/>
        <v>0</v>
      </c>
      <c r="O89" s="45">
        <f t="shared" si="10"/>
        <v>1</v>
      </c>
      <c r="P89" s="46">
        <f t="shared" si="11"/>
        <v>1</v>
      </c>
    </row>
    <row r="90" spans="1:16" ht="11.25">
      <c r="A90" s="5"/>
      <c r="B90" s="40" t="s">
        <v>109</v>
      </c>
      <c r="C90" s="40">
        <f>SUM('By Lot'!C658,'By Lot'!C674,'By Lot'!C690,'By Lot'!C706,'By Lot'!C738,'By Lot'!C754,'By Lot'!C770)</f>
        <v>17</v>
      </c>
      <c r="D90" s="41">
        <f>SUM('By Lot'!D658,'By Lot'!D674,'By Lot'!D690,'By Lot'!D706,'By Lot'!D738,'By Lot'!D754,'By Lot'!D770)</f>
        <v>13</v>
      </c>
      <c r="E90" s="42">
        <f>SUM('By Lot'!E658,'By Lot'!E674,'By Lot'!E690,'By Lot'!E706,'By Lot'!E738,'By Lot'!E754,'By Lot'!E770)</f>
        <v>13</v>
      </c>
      <c r="F90" s="42">
        <f>SUM('By Lot'!F658,'By Lot'!F674,'By Lot'!F690,'By Lot'!F706,'By Lot'!F738,'By Lot'!F754,'By Lot'!F770)</f>
        <v>9</v>
      </c>
      <c r="G90" s="42">
        <f>SUM('By Lot'!G658,'By Lot'!G674,'By Lot'!G690,'By Lot'!G706,'By Lot'!G738,'By Lot'!G754,'By Lot'!G770)</f>
        <v>6</v>
      </c>
      <c r="H90" s="42">
        <f>SUM('By Lot'!H658,'By Lot'!H674,'By Lot'!H690,'By Lot'!H706,'By Lot'!H738,'By Lot'!H754,'By Lot'!H770)</f>
        <v>7</v>
      </c>
      <c r="I90" s="42">
        <f>SUM('By Lot'!I658,'By Lot'!I674,'By Lot'!I690,'By Lot'!I706,'By Lot'!I738,'By Lot'!I754,'By Lot'!I770)</f>
        <v>7</v>
      </c>
      <c r="J90" s="42">
        <f>SUM('By Lot'!J658,'By Lot'!J674,'By Lot'!J690,'By Lot'!J706,'By Lot'!J738,'By Lot'!J754,'By Lot'!J770)</f>
        <v>8</v>
      </c>
      <c r="K90" s="42">
        <f>SUM('By Lot'!K658,'By Lot'!K674,'By Lot'!K690,'By Lot'!K706,'By Lot'!K738,'By Lot'!K754,'By Lot'!K770)</f>
        <v>7</v>
      </c>
      <c r="L90" s="42">
        <f>SUM('By Lot'!L658,'By Lot'!L674,'By Lot'!L690,'By Lot'!L706,'By Lot'!L738,'By Lot'!L754,'By Lot'!L770)</f>
        <v>11</v>
      </c>
      <c r="M90" s="43">
        <f>SUM('By Lot'!M658,'By Lot'!M674,'By Lot'!M690,'By Lot'!M706,'By Lot'!M738,'By Lot'!M754,'By Lot'!M770)</f>
        <v>12</v>
      </c>
      <c r="N90" s="44">
        <f t="shared" si="9"/>
        <v>6</v>
      </c>
      <c r="O90" s="45">
        <f t="shared" si="10"/>
        <v>11</v>
      </c>
      <c r="P90" s="46">
        <f t="shared" si="11"/>
        <v>0.6470588235294118</v>
      </c>
    </row>
    <row r="91" spans="1:16" ht="11.25">
      <c r="A91" s="5"/>
      <c r="B91" s="40" t="s">
        <v>296</v>
      </c>
      <c r="C91" s="40">
        <f>SUM('By Lot'!C659,'By Lot'!C675,'By Lot'!C691,'By Lot'!C707,'By Lot'!C739,'By Lot'!C755,'By Lot'!C771)</f>
        <v>2</v>
      </c>
      <c r="D91" s="41">
        <f>SUM('By Lot'!D659,'By Lot'!D675,'By Lot'!D691,'By Lot'!D707,'By Lot'!D739,'By Lot'!D755,'By Lot'!D771)</f>
        <v>2</v>
      </c>
      <c r="E91" s="42">
        <f>SUM('By Lot'!E659,'By Lot'!E675,'By Lot'!E691,'By Lot'!E707,'By Lot'!E739,'By Lot'!E755,'By Lot'!E771)</f>
        <v>1</v>
      </c>
      <c r="F91" s="42">
        <f>SUM('By Lot'!F659,'By Lot'!F675,'By Lot'!F691,'By Lot'!F707,'By Lot'!F739,'By Lot'!F755,'By Lot'!F771)</f>
        <v>1</v>
      </c>
      <c r="G91" s="42">
        <f>SUM('By Lot'!G659,'By Lot'!G675,'By Lot'!G691,'By Lot'!G707,'By Lot'!G739,'By Lot'!G755,'By Lot'!G771)</f>
        <v>1</v>
      </c>
      <c r="H91" s="42">
        <f>SUM('By Lot'!H659,'By Lot'!H675,'By Lot'!H691,'By Lot'!H707,'By Lot'!H739,'By Lot'!H755,'By Lot'!H771)</f>
        <v>1</v>
      </c>
      <c r="I91" s="42">
        <f>SUM('By Lot'!I659,'By Lot'!I675,'By Lot'!I691,'By Lot'!I707,'By Lot'!I739,'By Lot'!I755,'By Lot'!I771)</f>
        <v>1</v>
      </c>
      <c r="J91" s="42">
        <f>SUM('By Lot'!J659,'By Lot'!J675,'By Lot'!J691,'By Lot'!J707,'By Lot'!J739,'By Lot'!J755,'By Lot'!J771)</f>
        <v>1</v>
      </c>
      <c r="K91" s="42">
        <f>SUM('By Lot'!K659,'By Lot'!K675,'By Lot'!K691,'By Lot'!K707,'By Lot'!K739,'By Lot'!K755,'By Lot'!K771)</f>
        <v>2</v>
      </c>
      <c r="L91" s="42">
        <f>SUM('By Lot'!L659,'By Lot'!L675,'By Lot'!L691,'By Lot'!L707,'By Lot'!L739,'By Lot'!L755,'By Lot'!L771)</f>
        <v>1</v>
      </c>
      <c r="M91" s="43">
        <f>SUM('By Lot'!M659,'By Lot'!M675,'By Lot'!M691,'By Lot'!M707,'By Lot'!M739,'By Lot'!M755,'By Lot'!M771)</f>
        <v>2</v>
      </c>
      <c r="N91" s="44">
        <f t="shared" si="9"/>
        <v>1</v>
      </c>
      <c r="O91" s="45">
        <f t="shared" si="10"/>
        <v>1</v>
      </c>
      <c r="P91" s="46">
        <f t="shared" si="11"/>
        <v>0.5</v>
      </c>
    </row>
    <row r="92" spans="1:16" ht="11.25">
      <c r="A92" s="5"/>
      <c r="B92" s="40" t="s">
        <v>297</v>
      </c>
      <c r="C92" s="40">
        <f>SUM('By Lot'!C660,'By Lot'!C676,'By Lot'!C692,'By Lot'!C708,'By Lot'!C740,'By Lot'!C756,'By Lot'!C772)</f>
        <v>9</v>
      </c>
      <c r="D92" s="41">
        <f>SUM('By Lot'!D660,'By Lot'!D676,'By Lot'!D692,'By Lot'!D708,'By Lot'!D740,'By Lot'!D756,'By Lot'!D772)</f>
        <v>4</v>
      </c>
      <c r="E92" s="42">
        <f>SUM('By Lot'!E660,'By Lot'!E676,'By Lot'!E692,'By Lot'!E708,'By Lot'!E740,'By Lot'!E756,'By Lot'!E772)</f>
        <v>4</v>
      </c>
      <c r="F92" s="42">
        <f>SUM('By Lot'!F660,'By Lot'!F676,'By Lot'!F692,'By Lot'!F708,'By Lot'!F740,'By Lot'!F756,'By Lot'!F772)</f>
        <v>3</v>
      </c>
      <c r="G92" s="42">
        <f>SUM('By Lot'!G660,'By Lot'!G676,'By Lot'!G692,'By Lot'!G708,'By Lot'!G740,'By Lot'!G756,'By Lot'!G772)</f>
        <v>3</v>
      </c>
      <c r="H92" s="42">
        <f>SUM('By Lot'!H660,'By Lot'!H676,'By Lot'!H692,'By Lot'!H708,'By Lot'!H740,'By Lot'!H756,'By Lot'!H772)</f>
        <v>3</v>
      </c>
      <c r="I92" s="42">
        <f>SUM('By Lot'!I660,'By Lot'!I676,'By Lot'!I692,'By Lot'!I708,'By Lot'!I740,'By Lot'!I756,'By Lot'!I772)</f>
        <v>4</v>
      </c>
      <c r="J92" s="42">
        <f>SUM('By Lot'!J660,'By Lot'!J676,'By Lot'!J692,'By Lot'!J708,'By Lot'!J740,'By Lot'!J756,'By Lot'!J772)</f>
        <v>2</v>
      </c>
      <c r="K92" s="42">
        <f>SUM('By Lot'!K660,'By Lot'!K676,'By Lot'!K692,'By Lot'!K708,'By Lot'!K740,'By Lot'!K756,'By Lot'!K772)</f>
        <v>4</v>
      </c>
      <c r="L92" s="42">
        <f>SUM('By Lot'!L660,'By Lot'!L676,'By Lot'!L692,'By Lot'!L708,'By Lot'!L740,'By Lot'!L756,'By Lot'!L772)</f>
        <v>3</v>
      </c>
      <c r="M92" s="43">
        <f>SUM('By Lot'!M660,'By Lot'!M676,'By Lot'!M692,'By Lot'!M708,'By Lot'!M740,'By Lot'!M756,'By Lot'!M772)</f>
        <v>4</v>
      </c>
      <c r="N92" s="44">
        <f t="shared" si="9"/>
        <v>2</v>
      </c>
      <c r="O92" s="45">
        <f t="shared" si="10"/>
        <v>7</v>
      </c>
      <c r="P92" s="46">
        <f t="shared" si="11"/>
        <v>0.7777777777777778</v>
      </c>
    </row>
    <row r="93" spans="1:16" ht="11.25">
      <c r="A93" s="5"/>
      <c r="B93" s="40" t="s">
        <v>4</v>
      </c>
      <c r="C93" s="40">
        <f>SUM('By Lot'!C661,'By Lot'!C677,'By Lot'!C693,'By Lot'!C709,'By Lot'!C741,'By Lot'!C757,'By Lot'!C773)</f>
        <v>10</v>
      </c>
      <c r="D93" s="41">
        <f>SUM('By Lot'!D661,'By Lot'!D677,'By Lot'!D693,'By Lot'!D709,'By Lot'!D741,'By Lot'!D757,'By Lot'!D773)</f>
        <v>9</v>
      </c>
      <c r="E93" s="42">
        <f>SUM('By Lot'!E661,'By Lot'!E677,'By Lot'!E693,'By Lot'!E709,'By Lot'!E741,'By Lot'!E757,'By Lot'!E773)</f>
        <v>5</v>
      </c>
      <c r="F93" s="42">
        <f>SUM('By Lot'!F661,'By Lot'!F677,'By Lot'!F693,'By Lot'!F709,'By Lot'!F741,'By Lot'!F757,'By Lot'!F773)</f>
        <v>4</v>
      </c>
      <c r="G93" s="42">
        <f>SUM('By Lot'!G661,'By Lot'!G677,'By Lot'!G693,'By Lot'!G709,'By Lot'!G741,'By Lot'!G757,'By Lot'!G773)</f>
        <v>3</v>
      </c>
      <c r="H93" s="42">
        <f>SUM('By Lot'!H661,'By Lot'!H677,'By Lot'!H693,'By Lot'!H709,'By Lot'!H741,'By Lot'!H757,'By Lot'!H773)</f>
        <v>4</v>
      </c>
      <c r="I93" s="42">
        <f>SUM('By Lot'!I661,'By Lot'!I677,'By Lot'!I693,'By Lot'!I709,'By Lot'!I741,'By Lot'!I757,'By Lot'!I773)</f>
        <v>4</v>
      </c>
      <c r="J93" s="42">
        <f>SUM('By Lot'!J661,'By Lot'!J677,'By Lot'!J693,'By Lot'!J709,'By Lot'!J741,'By Lot'!J757,'By Lot'!J773)</f>
        <v>2</v>
      </c>
      <c r="K93" s="42">
        <f>SUM('By Lot'!K661,'By Lot'!K677,'By Lot'!K693,'By Lot'!K709,'By Lot'!K741,'By Lot'!K757,'By Lot'!K773)</f>
        <v>3</v>
      </c>
      <c r="L93" s="42">
        <f>SUM('By Lot'!L661,'By Lot'!L677,'By Lot'!L693,'By Lot'!L709,'By Lot'!L741,'By Lot'!L757,'By Lot'!L773)</f>
        <v>3</v>
      </c>
      <c r="M93" s="43">
        <f>SUM('By Lot'!M661,'By Lot'!M677,'By Lot'!M693,'By Lot'!M709,'By Lot'!M741,'By Lot'!M757,'By Lot'!M773)</f>
        <v>3</v>
      </c>
      <c r="N93" s="44">
        <f t="shared" si="9"/>
        <v>2</v>
      </c>
      <c r="O93" s="45">
        <f t="shared" si="10"/>
        <v>8</v>
      </c>
      <c r="P93" s="46">
        <f t="shared" si="11"/>
        <v>0.8</v>
      </c>
    </row>
    <row r="94" spans="1:16" ht="11.25">
      <c r="A94" s="47"/>
      <c r="B94" s="48" t="s">
        <v>5</v>
      </c>
      <c r="C94" s="48">
        <f aca="true" t="shared" si="13" ref="C94:M94">SUM(C84:C93)</f>
        <v>534</v>
      </c>
      <c r="D94" s="49">
        <f t="shared" si="13"/>
        <v>274</v>
      </c>
      <c r="E94" s="50">
        <f t="shared" si="13"/>
        <v>141</v>
      </c>
      <c r="F94" s="50">
        <f t="shared" si="13"/>
        <v>58</v>
      </c>
      <c r="G94" s="50">
        <f t="shared" si="13"/>
        <v>33</v>
      </c>
      <c r="H94" s="50">
        <f t="shared" si="13"/>
        <v>38</v>
      </c>
      <c r="I94" s="50">
        <f t="shared" si="13"/>
        <v>53</v>
      </c>
      <c r="J94" s="50">
        <f t="shared" si="13"/>
        <v>48</v>
      </c>
      <c r="K94" s="50">
        <f t="shared" si="13"/>
        <v>78</v>
      </c>
      <c r="L94" s="50">
        <f t="shared" si="13"/>
        <v>125</v>
      </c>
      <c r="M94" s="51">
        <f t="shared" si="13"/>
        <v>177</v>
      </c>
      <c r="N94" s="52">
        <f t="shared" si="9"/>
        <v>33</v>
      </c>
      <c r="O94" s="53">
        <f t="shared" si="10"/>
        <v>501</v>
      </c>
      <c r="P94" s="54">
        <f t="shared" si="11"/>
        <v>0.9382022471910112</v>
      </c>
    </row>
    <row r="95" spans="1:16" ht="11.25">
      <c r="A95" s="59" t="s">
        <v>257</v>
      </c>
      <c r="B95" s="40" t="s">
        <v>0</v>
      </c>
      <c r="C95" s="40">
        <f>SUM('By Lot'!C711,'By Lot'!C807,'By Lot'!C823,'By Lot'!C919,'By Lot'!C935,'By Lot'!C951,'By Lot'!C967,'By Lot'!C983,'By Lot'!C999)</f>
        <v>89</v>
      </c>
      <c r="D95" s="41">
        <f>SUM('By Lot'!D711,'By Lot'!D807,'By Lot'!D823,'By Lot'!D919,'By Lot'!D935,'By Lot'!D951,'By Lot'!D967,'By Lot'!D983,'By Lot'!D999)</f>
        <v>75</v>
      </c>
      <c r="E95" s="42">
        <f>SUM('By Lot'!E711,'By Lot'!E807,'By Lot'!E823,'By Lot'!E919,'By Lot'!E935,'By Lot'!E951,'By Lot'!E967,'By Lot'!E983,'By Lot'!E999)</f>
        <v>63</v>
      </c>
      <c r="F95" s="42">
        <f>SUM('By Lot'!F711,'By Lot'!F807,'By Lot'!F823,'By Lot'!F919,'By Lot'!F935,'By Lot'!F951,'By Lot'!F967,'By Lot'!F983,'By Lot'!F999)</f>
        <v>44</v>
      </c>
      <c r="G95" s="42">
        <f>SUM('By Lot'!G711,'By Lot'!G807,'By Lot'!G823,'By Lot'!G919,'By Lot'!G935,'By Lot'!G951,'By Lot'!G967,'By Lot'!G983,'By Lot'!G999)</f>
        <v>35</v>
      </c>
      <c r="H95" s="42">
        <f>SUM('By Lot'!H711,'By Lot'!H807,'By Lot'!H823,'By Lot'!H919,'By Lot'!H935,'By Lot'!H951,'By Lot'!H967,'By Lot'!H983,'By Lot'!H999)</f>
        <v>35</v>
      </c>
      <c r="I95" s="42">
        <f>SUM('By Lot'!I711,'By Lot'!I807,'By Lot'!I823,'By Lot'!I919,'By Lot'!I935,'By Lot'!I951,'By Lot'!I967,'By Lot'!I983,'By Lot'!I999)</f>
        <v>35</v>
      </c>
      <c r="J95" s="42">
        <f>SUM('By Lot'!J711,'By Lot'!J807,'By Lot'!J823,'By Lot'!J919,'By Lot'!J935,'By Lot'!J951,'By Lot'!J967,'By Lot'!J983,'By Lot'!J999)</f>
        <v>35</v>
      </c>
      <c r="K95" s="42">
        <f>SUM('By Lot'!K711,'By Lot'!K807,'By Lot'!K823,'By Lot'!K919,'By Lot'!K935,'By Lot'!K951,'By Lot'!K967,'By Lot'!K983,'By Lot'!K999)</f>
        <v>35</v>
      </c>
      <c r="L95" s="42">
        <f>SUM('By Lot'!L711,'By Lot'!L807,'By Lot'!L823,'By Lot'!L919,'By Lot'!L935,'By Lot'!L951,'By Lot'!L967,'By Lot'!L983,'By Lot'!L999)</f>
        <v>39</v>
      </c>
      <c r="M95" s="43">
        <f>SUM('By Lot'!M711,'By Lot'!M807,'By Lot'!M823,'By Lot'!M919,'By Lot'!M935,'By Lot'!M951,'By Lot'!M967,'By Lot'!M983,'By Lot'!M999)</f>
        <v>43</v>
      </c>
      <c r="N95" s="44">
        <f t="shared" si="9"/>
        <v>35</v>
      </c>
      <c r="O95" s="45">
        <f t="shared" si="10"/>
        <v>54</v>
      </c>
      <c r="P95" s="46">
        <f t="shared" si="11"/>
        <v>0.6067415730337079</v>
      </c>
    </row>
    <row r="96" spans="1:16" ht="11.25">
      <c r="A96" s="44" t="s">
        <v>266</v>
      </c>
      <c r="B96" s="40" t="s">
        <v>1</v>
      </c>
      <c r="C96" s="40">
        <f>SUM('By Lot'!C712,'By Lot'!C808,'By Lot'!C824,'By Lot'!C920,'By Lot'!C936,'By Lot'!C952,'By Lot'!C968,'By Lot'!C984,'By Lot'!C1000)</f>
        <v>188</v>
      </c>
      <c r="D96" s="41">
        <f>SUM('By Lot'!D712,'By Lot'!D808,'By Lot'!D824,'By Lot'!D920,'By Lot'!D936,'By Lot'!D952,'By Lot'!D968,'By Lot'!D984,'By Lot'!D1000)</f>
        <v>145</v>
      </c>
      <c r="E96" s="42">
        <f>SUM('By Lot'!E712,'By Lot'!E808,'By Lot'!E824,'By Lot'!E920,'By Lot'!E936,'By Lot'!E952,'By Lot'!E968,'By Lot'!E984,'By Lot'!E1000)</f>
        <v>114</v>
      </c>
      <c r="F96" s="42">
        <f>SUM('By Lot'!F712,'By Lot'!F808,'By Lot'!F824,'By Lot'!F920,'By Lot'!F936,'By Lot'!F952,'By Lot'!F968,'By Lot'!F984,'By Lot'!F1000)</f>
        <v>61</v>
      </c>
      <c r="G96" s="42">
        <f>SUM('By Lot'!G712,'By Lot'!G808,'By Lot'!G824,'By Lot'!G920,'By Lot'!G936,'By Lot'!G952,'By Lot'!G968,'By Lot'!G984,'By Lot'!G1000)</f>
        <v>27</v>
      </c>
      <c r="H96" s="42">
        <f>SUM('By Lot'!H712,'By Lot'!H808,'By Lot'!H824,'By Lot'!H920,'By Lot'!H936,'By Lot'!H952,'By Lot'!H968,'By Lot'!H984,'By Lot'!H1000)</f>
        <v>15</v>
      </c>
      <c r="I96" s="42">
        <f>SUM('By Lot'!I712,'By Lot'!I808,'By Lot'!I824,'By Lot'!I920,'By Lot'!I936,'By Lot'!I952,'By Lot'!I968,'By Lot'!I984,'By Lot'!I1000)</f>
        <v>14</v>
      </c>
      <c r="J96" s="42">
        <f>SUM('By Lot'!J712,'By Lot'!J808,'By Lot'!J824,'By Lot'!J920,'By Lot'!J936,'By Lot'!J952,'By Lot'!J968,'By Lot'!J984,'By Lot'!J1000)</f>
        <v>12</v>
      </c>
      <c r="K96" s="42">
        <f>SUM('By Lot'!K712,'By Lot'!K808,'By Lot'!K824,'By Lot'!K920,'By Lot'!K936,'By Lot'!K952,'By Lot'!K968,'By Lot'!K984,'By Lot'!K1000)</f>
        <v>22</v>
      </c>
      <c r="L96" s="42">
        <f>SUM('By Lot'!L712,'By Lot'!L808,'By Lot'!L824,'By Lot'!L920,'By Lot'!L936,'By Lot'!L952,'By Lot'!L968,'By Lot'!L984,'By Lot'!L1000)</f>
        <v>43</v>
      </c>
      <c r="M96" s="43">
        <f>SUM('By Lot'!M712,'By Lot'!M808,'By Lot'!M824,'By Lot'!M920,'By Lot'!M936,'By Lot'!M952,'By Lot'!M968,'By Lot'!M984,'By Lot'!M1000)</f>
        <v>62</v>
      </c>
      <c r="N96" s="44">
        <f t="shared" si="9"/>
        <v>12</v>
      </c>
      <c r="O96" s="45">
        <f t="shared" si="10"/>
        <v>176</v>
      </c>
      <c r="P96" s="46">
        <f t="shared" si="11"/>
        <v>0.9361702127659575</v>
      </c>
    </row>
    <row r="97" spans="1:16" ht="11.25">
      <c r="A97" s="44"/>
      <c r="B97" s="40" t="s">
        <v>2</v>
      </c>
      <c r="C97" s="40">
        <f>SUM('By Lot'!C713,'By Lot'!C809,'By Lot'!C825,'By Lot'!C921,'By Lot'!C937,'By Lot'!C953,'By Lot'!C969,'By Lot'!C985,'By Lot'!C1001)</f>
        <v>603</v>
      </c>
      <c r="D97" s="41">
        <f>SUM('By Lot'!D713,'By Lot'!D809,'By Lot'!D825,'By Lot'!D921,'By Lot'!D937,'By Lot'!D953,'By Lot'!D969,'By Lot'!D985,'By Lot'!D1001)</f>
        <v>15</v>
      </c>
      <c r="E97" s="42">
        <f>SUM('By Lot'!E713,'By Lot'!E809,'By Lot'!E825,'By Lot'!E921,'By Lot'!E937,'By Lot'!E953,'By Lot'!E969,'By Lot'!E985,'By Lot'!E1001)</f>
        <v>6</v>
      </c>
      <c r="F97" s="42">
        <f>SUM('By Lot'!F713,'By Lot'!F809,'By Lot'!F825,'By Lot'!F921,'By Lot'!F937,'By Lot'!F953,'By Lot'!F969,'By Lot'!F985,'By Lot'!F1001)</f>
        <v>5</v>
      </c>
      <c r="G97" s="42">
        <f>SUM('By Lot'!G713,'By Lot'!G809,'By Lot'!G825,'By Lot'!G921,'By Lot'!G937,'By Lot'!G953,'By Lot'!G969,'By Lot'!G985,'By Lot'!G1001)</f>
        <v>4</v>
      </c>
      <c r="H97" s="42">
        <f>SUM('By Lot'!H713,'By Lot'!H809,'By Lot'!H825,'By Lot'!H921,'By Lot'!H937,'By Lot'!H953,'By Lot'!H969,'By Lot'!H985,'By Lot'!H1001)</f>
        <v>4</v>
      </c>
      <c r="I97" s="42">
        <f>SUM('By Lot'!I713,'By Lot'!I809,'By Lot'!I825,'By Lot'!I921,'By Lot'!I937,'By Lot'!I953,'By Lot'!I969,'By Lot'!I985,'By Lot'!I1001)</f>
        <v>2</v>
      </c>
      <c r="J97" s="42">
        <f>SUM('By Lot'!J713,'By Lot'!J809,'By Lot'!J825,'By Lot'!J921,'By Lot'!J937,'By Lot'!J953,'By Lot'!J969,'By Lot'!J985,'By Lot'!J1001)</f>
        <v>4</v>
      </c>
      <c r="K97" s="42">
        <f>SUM('By Lot'!K713,'By Lot'!K809,'By Lot'!K825,'By Lot'!K921,'By Lot'!K937,'By Lot'!K953,'By Lot'!K969,'By Lot'!K985,'By Lot'!K1001)</f>
        <v>6</v>
      </c>
      <c r="L97" s="42">
        <f>SUM('By Lot'!L713,'By Lot'!L809,'By Lot'!L825,'By Lot'!L921,'By Lot'!L937,'By Lot'!L953,'By Lot'!L969,'By Lot'!L985,'By Lot'!L1001)</f>
        <v>19</v>
      </c>
      <c r="M97" s="43">
        <f>SUM('By Lot'!M713,'By Lot'!M809,'By Lot'!M825,'By Lot'!M921,'By Lot'!M937,'By Lot'!M953,'By Lot'!M969,'By Lot'!M985,'By Lot'!M1001)</f>
        <v>32</v>
      </c>
      <c r="N97" s="44">
        <f t="shared" si="9"/>
        <v>2</v>
      </c>
      <c r="O97" s="45">
        <f t="shared" si="10"/>
        <v>601</v>
      </c>
      <c r="P97" s="46">
        <f t="shared" si="11"/>
        <v>0.9966832504145937</v>
      </c>
    </row>
    <row r="98" spans="1:16" ht="11.25">
      <c r="A98" s="44"/>
      <c r="B98" s="40" t="s">
        <v>494</v>
      </c>
      <c r="C98" s="40">
        <f>SUM('By Lot'!C714,'By Lot'!C810,'By Lot'!C826,'By Lot'!C922,'By Lot'!C938,'By Lot'!C954,'By Lot'!C970,'By Lot'!C986,'By Lot'!C1002)</f>
        <v>76</v>
      </c>
      <c r="D98" s="41">
        <f>SUM('By Lot'!D714,'By Lot'!D810,'By Lot'!D826,'By Lot'!D922,'By Lot'!D938,'By Lot'!D954,'By Lot'!D970,'By Lot'!D986,'By Lot'!D1002)</f>
        <v>62</v>
      </c>
      <c r="E98" s="42">
        <f>SUM('By Lot'!E714,'By Lot'!E810,'By Lot'!E826,'By Lot'!E922,'By Lot'!E938,'By Lot'!E954,'By Lot'!E970,'By Lot'!E986,'By Lot'!E1002)</f>
        <v>57</v>
      </c>
      <c r="F98" s="42">
        <f>SUM('By Lot'!F714,'By Lot'!F810,'By Lot'!F826,'By Lot'!F922,'By Lot'!F938,'By Lot'!F954,'By Lot'!F970,'By Lot'!F986,'By Lot'!F1002)</f>
        <v>49</v>
      </c>
      <c r="G98" s="42">
        <f>SUM('By Lot'!G714,'By Lot'!G810,'By Lot'!G826,'By Lot'!G922,'By Lot'!G938,'By Lot'!G954,'By Lot'!G970,'By Lot'!G986,'By Lot'!G1002)</f>
        <v>48</v>
      </c>
      <c r="H98" s="42">
        <f>SUM('By Lot'!H714,'By Lot'!H810,'By Lot'!H826,'By Lot'!H922,'By Lot'!H938,'By Lot'!H954,'By Lot'!H970,'By Lot'!H986,'By Lot'!H1002)</f>
        <v>47</v>
      </c>
      <c r="I98" s="42">
        <f>SUM('By Lot'!I714,'By Lot'!I810,'By Lot'!I826,'By Lot'!I922,'By Lot'!I938,'By Lot'!I954,'By Lot'!I970,'By Lot'!I986,'By Lot'!I1002)</f>
        <v>43</v>
      </c>
      <c r="J98" s="42">
        <f>SUM('By Lot'!J714,'By Lot'!J810,'By Lot'!J826,'By Lot'!J922,'By Lot'!J938,'By Lot'!J954,'By Lot'!J970,'By Lot'!J986,'By Lot'!J1002)</f>
        <v>44</v>
      </c>
      <c r="K98" s="42">
        <f>SUM('By Lot'!K714,'By Lot'!K810,'By Lot'!K826,'By Lot'!K922,'By Lot'!K938,'By Lot'!K954,'By Lot'!K970,'By Lot'!K986,'By Lot'!K1002)</f>
        <v>44</v>
      </c>
      <c r="L98" s="42">
        <f>SUM('By Lot'!L714,'By Lot'!L810,'By Lot'!L826,'By Lot'!L922,'By Lot'!L938,'By Lot'!L954,'By Lot'!L970,'By Lot'!L986,'By Lot'!L1002)</f>
        <v>47</v>
      </c>
      <c r="M98" s="43">
        <f>SUM('By Lot'!M714,'By Lot'!M810,'By Lot'!M826,'By Lot'!M922,'By Lot'!M938,'By Lot'!M954,'By Lot'!M970,'By Lot'!M986,'By Lot'!M1002)</f>
        <v>45</v>
      </c>
      <c r="N98" s="44">
        <f t="shared" si="9"/>
        <v>43</v>
      </c>
      <c r="O98" s="45">
        <f t="shared" si="10"/>
        <v>33</v>
      </c>
      <c r="P98" s="46">
        <f t="shared" si="11"/>
        <v>0.4342105263157895</v>
      </c>
    </row>
    <row r="99" spans="1:16" ht="11.25">
      <c r="A99" s="44"/>
      <c r="B99" s="40" t="s">
        <v>3</v>
      </c>
      <c r="C99" s="40">
        <f>SUM('By Lot'!C715,'By Lot'!C811,'By Lot'!C827,'By Lot'!C923,'By Lot'!C939,'By Lot'!C955,'By Lot'!C971,'By Lot'!C987,'By Lot'!C1003)</f>
        <v>7</v>
      </c>
      <c r="D99" s="41">
        <f>SUM('By Lot'!D715,'By Lot'!D811,'By Lot'!D827,'By Lot'!D923,'By Lot'!D939,'By Lot'!D955,'By Lot'!D971,'By Lot'!D987,'By Lot'!D1003)</f>
        <v>5</v>
      </c>
      <c r="E99" s="42">
        <f>SUM('By Lot'!E715,'By Lot'!E811,'By Lot'!E827,'By Lot'!E923,'By Lot'!E939,'By Lot'!E955,'By Lot'!E971,'By Lot'!E987,'By Lot'!E1003)</f>
        <v>5</v>
      </c>
      <c r="F99" s="42">
        <f>SUM('By Lot'!F715,'By Lot'!F811,'By Lot'!F827,'By Lot'!F923,'By Lot'!F939,'By Lot'!F955,'By Lot'!F971,'By Lot'!F987,'By Lot'!F1003)</f>
        <v>4</v>
      </c>
      <c r="G99" s="42">
        <f>SUM('By Lot'!G715,'By Lot'!G811,'By Lot'!G827,'By Lot'!G923,'By Lot'!G939,'By Lot'!G955,'By Lot'!G971,'By Lot'!G987,'By Lot'!G1003)</f>
        <v>3</v>
      </c>
      <c r="H99" s="42">
        <f>SUM('By Lot'!H715,'By Lot'!H811,'By Lot'!H827,'By Lot'!H923,'By Lot'!H939,'By Lot'!H955,'By Lot'!H971,'By Lot'!H987,'By Lot'!H1003)</f>
        <v>4</v>
      </c>
      <c r="I99" s="42">
        <f>SUM('By Lot'!I715,'By Lot'!I811,'By Lot'!I827,'By Lot'!I923,'By Lot'!I939,'By Lot'!I955,'By Lot'!I971,'By Lot'!I987,'By Lot'!I1003)</f>
        <v>3</v>
      </c>
      <c r="J99" s="42">
        <f>SUM('By Lot'!J715,'By Lot'!J811,'By Lot'!J827,'By Lot'!J923,'By Lot'!J939,'By Lot'!J955,'By Lot'!J971,'By Lot'!J987,'By Lot'!J1003)</f>
        <v>3</v>
      </c>
      <c r="K99" s="42">
        <f>SUM('By Lot'!K715,'By Lot'!K811,'By Lot'!K827,'By Lot'!K923,'By Lot'!K939,'By Lot'!K955,'By Lot'!K971,'By Lot'!K987,'By Lot'!K1003)</f>
        <v>3</v>
      </c>
      <c r="L99" s="42">
        <f>SUM('By Lot'!L715,'By Lot'!L811,'By Lot'!L827,'By Lot'!L923,'By Lot'!L939,'By Lot'!L955,'By Lot'!L971,'By Lot'!L987,'By Lot'!L1003)</f>
        <v>3</v>
      </c>
      <c r="M99" s="43">
        <f>SUM('By Lot'!M715,'By Lot'!M811,'By Lot'!M827,'By Lot'!M923,'By Lot'!M939,'By Lot'!M955,'By Lot'!M971,'By Lot'!M987,'By Lot'!M1003)</f>
        <v>2</v>
      </c>
      <c r="N99" s="44">
        <f t="shared" si="9"/>
        <v>2</v>
      </c>
      <c r="O99" s="45">
        <f t="shared" si="10"/>
        <v>5</v>
      </c>
      <c r="P99" s="46">
        <f t="shared" si="11"/>
        <v>0.7142857142857143</v>
      </c>
    </row>
    <row r="100" spans="1:16" ht="11.25">
      <c r="A100" s="44"/>
      <c r="B100" s="40" t="s">
        <v>105</v>
      </c>
      <c r="C100" s="40">
        <f>SUM('By Lot'!C721,'By Lot'!C817,'By Lot'!C833,'By Lot'!C929,'By Lot'!C945,'By Lot'!C961,'By Lot'!C977,'By Lot'!C993,'By Lot'!C1009)</f>
        <v>90</v>
      </c>
      <c r="D100" s="41">
        <f>SUM('By Lot'!D721,'By Lot'!D817,'By Lot'!D833,'By Lot'!D929,'By Lot'!D945,'By Lot'!D961,'By Lot'!D977,'By Lot'!D993,'By Lot'!D1009)</f>
        <v>43</v>
      </c>
      <c r="E100" s="42">
        <f>SUM('By Lot'!E721,'By Lot'!E817,'By Lot'!E833,'By Lot'!E929,'By Lot'!E945,'By Lot'!E961,'By Lot'!E977,'By Lot'!E993,'By Lot'!E1009)</f>
        <v>17</v>
      </c>
      <c r="F100" s="42">
        <f>SUM('By Lot'!F721,'By Lot'!F817,'By Lot'!F833,'By Lot'!F929,'By Lot'!F945,'By Lot'!F961,'By Lot'!F977,'By Lot'!F993,'By Lot'!F1009)</f>
        <v>3</v>
      </c>
      <c r="G100" s="42">
        <f>SUM('By Lot'!G721,'By Lot'!G817,'By Lot'!G833,'By Lot'!G929,'By Lot'!G945,'By Lot'!G961,'By Lot'!G977,'By Lot'!G993,'By Lot'!G1009)</f>
        <v>3</v>
      </c>
      <c r="H100" s="42">
        <f>SUM('By Lot'!H721,'By Lot'!H817,'By Lot'!H833,'By Lot'!H929,'By Lot'!H945,'By Lot'!H961,'By Lot'!H977,'By Lot'!H993,'By Lot'!H1009)</f>
        <v>3</v>
      </c>
      <c r="I100" s="42">
        <f>SUM('By Lot'!I721,'By Lot'!I817,'By Lot'!I833,'By Lot'!I929,'By Lot'!I945,'By Lot'!I961,'By Lot'!I977,'By Lot'!I993,'By Lot'!I1009)</f>
        <v>3</v>
      </c>
      <c r="J100" s="42">
        <f>SUM('By Lot'!J721,'By Lot'!J817,'By Lot'!J833,'By Lot'!J929,'By Lot'!J945,'By Lot'!J961,'By Lot'!J977,'By Lot'!J993,'By Lot'!J1009)</f>
        <v>2</v>
      </c>
      <c r="K100" s="42">
        <f>SUM('By Lot'!K721,'By Lot'!K817,'By Lot'!K833,'By Lot'!K929,'By Lot'!K945,'By Lot'!K961,'By Lot'!K977,'By Lot'!K993,'By Lot'!K1009)</f>
        <v>5</v>
      </c>
      <c r="L100" s="42">
        <f>SUM('By Lot'!L721,'By Lot'!L817,'By Lot'!L833,'By Lot'!L929,'By Lot'!L945,'By Lot'!L961,'By Lot'!L977,'By Lot'!L993,'By Lot'!L1009)</f>
        <v>10</v>
      </c>
      <c r="M100" s="43">
        <f>SUM('By Lot'!M721,'By Lot'!M817,'By Lot'!M833,'By Lot'!M929,'By Lot'!M945,'By Lot'!M961,'By Lot'!M977,'By Lot'!M993,'By Lot'!M1009)</f>
        <v>23</v>
      </c>
      <c r="N100" s="44">
        <f t="shared" si="9"/>
        <v>2</v>
      </c>
      <c r="O100" s="45">
        <f t="shared" si="10"/>
        <v>88</v>
      </c>
      <c r="P100" s="46">
        <f t="shared" si="11"/>
        <v>0.9777777777777777</v>
      </c>
    </row>
    <row r="101" spans="1:16" ht="11.25">
      <c r="A101" s="44"/>
      <c r="B101" s="40" t="s">
        <v>109</v>
      </c>
      <c r="C101" s="40">
        <f>SUM('By Lot'!C722,'By Lot'!C818,'By Lot'!C834,'By Lot'!C930,'By Lot'!C946,'By Lot'!C962,'By Lot'!C978,'By Lot'!C994,'By Lot'!C1010)</f>
        <v>27</v>
      </c>
      <c r="D101" s="41">
        <f>SUM('By Lot'!D722,'By Lot'!D818,'By Lot'!D834,'By Lot'!D930,'By Lot'!D946,'By Lot'!D962,'By Lot'!D978,'By Lot'!D994,'By Lot'!D1010)</f>
        <v>22</v>
      </c>
      <c r="E101" s="42">
        <f>SUM('By Lot'!E722,'By Lot'!E818,'By Lot'!E834,'By Lot'!E930,'By Lot'!E946,'By Lot'!E962,'By Lot'!E978,'By Lot'!E994,'By Lot'!E1010)</f>
        <v>20</v>
      </c>
      <c r="F101" s="42">
        <f>SUM('By Lot'!F722,'By Lot'!F818,'By Lot'!F834,'By Lot'!F930,'By Lot'!F946,'By Lot'!F962,'By Lot'!F978,'By Lot'!F994,'By Lot'!F1010)</f>
        <v>17</v>
      </c>
      <c r="G101" s="42">
        <f>SUM('By Lot'!G722,'By Lot'!G818,'By Lot'!G834,'By Lot'!G930,'By Lot'!G946,'By Lot'!G962,'By Lot'!G978,'By Lot'!G994,'By Lot'!G1010)</f>
        <v>16</v>
      </c>
      <c r="H101" s="42">
        <f>SUM('By Lot'!H722,'By Lot'!H818,'By Lot'!H834,'By Lot'!H930,'By Lot'!H946,'By Lot'!H962,'By Lot'!H978,'By Lot'!H994,'By Lot'!H1010)</f>
        <v>16</v>
      </c>
      <c r="I101" s="42">
        <f>SUM('By Lot'!I722,'By Lot'!I818,'By Lot'!I834,'By Lot'!I930,'By Lot'!I946,'By Lot'!I962,'By Lot'!I978,'By Lot'!I994,'By Lot'!I1010)</f>
        <v>17</v>
      </c>
      <c r="J101" s="42">
        <f>SUM('By Lot'!J722,'By Lot'!J818,'By Lot'!J834,'By Lot'!J930,'By Lot'!J946,'By Lot'!J962,'By Lot'!J978,'By Lot'!J994,'By Lot'!J1010)</f>
        <v>17</v>
      </c>
      <c r="K101" s="42">
        <f>SUM('By Lot'!K722,'By Lot'!K818,'By Lot'!K834,'By Lot'!K930,'By Lot'!K946,'By Lot'!K962,'By Lot'!K978,'By Lot'!K994,'By Lot'!K1010)</f>
        <v>18</v>
      </c>
      <c r="L101" s="42">
        <f>SUM('By Lot'!L722,'By Lot'!L818,'By Lot'!L834,'By Lot'!L930,'By Lot'!L946,'By Lot'!L962,'By Lot'!L978,'By Lot'!L994,'By Lot'!L1010)</f>
        <v>18</v>
      </c>
      <c r="M101" s="43">
        <f>SUM('By Lot'!M722,'By Lot'!M818,'By Lot'!M834,'By Lot'!M930,'By Lot'!M946,'By Lot'!M962,'By Lot'!M978,'By Lot'!M994,'By Lot'!M1010)</f>
        <v>18</v>
      </c>
      <c r="N101" s="44">
        <f t="shared" si="9"/>
        <v>16</v>
      </c>
      <c r="O101" s="45">
        <f t="shared" si="10"/>
        <v>11</v>
      </c>
      <c r="P101" s="46">
        <f t="shared" si="11"/>
        <v>0.4074074074074074</v>
      </c>
    </row>
    <row r="102" spans="1:16" ht="11.25">
      <c r="A102" s="44"/>
      <c r="B102" s="40" t="s">
        <v>296</v>
      </c>
      <c r="C102" s="40">
        <f>SUM('By Lot'!C723,'By Lot'!C819,'By Lot'!C835,'By Lot'!C931,'By Lot'!C947,'By Lot'!C963,'By Lot'!C979,'By Lot'!C995,'By Lot'!C1011)</f>
        <v>16</v>
      </c>
      <c r="D102" s="41">
        <f>SUM('By Lot'!D723,'By Lot'!D819,'By Lot'!D835,'By Lot'!D931,'By Lot'!D947,'By Lot'!D963,'By Lot'!D979,'By Lot'!D995,'By Lot'!D1011)</f>
        <v>7</v>
      </c>
      <c r="E102" s="42">
        <f>SUM('By Lot'!E723,'By Lot'!E819,'By Lot'!E835,'By Lot'!E931,'By Lot'!E947,'By Lot'!E963,'By Lot'!E979,'By Lot'!E995,'By Lot'!E1011)</f>
        <v>7</v>
      </c>
      <c r="F102" s="42">
        <f>SUM('By Lot'!F723,'By Lot'!F819,'By Lot'!F835,'By Lot'!F931,'By Lot'!F947,'By Lot'!F963,'By Lot'!F979,'By Lot'!F995,'By Lot'!F1011)</f>
        <v>8</v>
      </c>
      <c r="G102" s="42">
        <f>SUM('By Lot'!G723,'By Lot'!G819,'By Lot'!G835,'By Lot'!G931,'By Lot'!G947,'By Lot'!G963,'By Lot'!G979,'By Lot'!G995,'By Lot'!G1011)</f>
        <v>8</v>
      </c>
      <c r="H102" s="42">
        <f>SUM('By Lot'!H723,'By Lot'!H819,'By Lot'!H835,'By Lot'!H931,'By Lot'!H947,'By Lot'!H963,'By Lot'!H979,'By Lot'!H995,'By Lot'!H1011)</f>
        <v>9</v>
      </c>
      <c r="I102" s="42">
        <f>SUM('By Lot'!I723,'By Lot'!I819,'By Lot'!I835,'By Lot'!I931,'By Lot'!I947,'By Lot'!I963,'By Lot'!I979,'By Lot'!I995,'By Lot'!I1011)</f>
        <v>8</v>
      </c>
      <c r="J102" s="42">
        <f>SUM('By Lot'!J723,'By Lot'!J819,'By Lot'!J835,'By Lot'!J931,'By Lot'!J947,'By Lot'!J963,'By Lot'!J979,'By Lot'!J995,'By Lot'!J1011)</f>
        <v>9</v>
      </c>
      <c r="K102" s="42">
        <f>SUM('By Lot'!K723,'By Lot'!K819,'By Lot'!K835,'By Lot'!K931,'By Lot'!K947,'By Lot'!K963,'By Lot'!K979,'By Lot'!K995,'By Lot'!K1011)</f>
        <v>9</v>
      </c>
      <c r="L102" s="42">
        <f>SUM('By Lot'!L723,'By Lot'!L819,'By Lot'!L835,'By Lot'!L931,'By Lot'!L947,'By Lot'!L963,'By Lot'!L979,'By Lot'!L995,'By Lot'!L1011)</f>
        <v>8</v>
      </c>
      <c r="M102" s="43">
        <f>SUM('By Lot'!M723,'By Lot'!M819,'By Lot'!M835,'By Lot'!M931,'By Lot'!M947,'By Lot'!M963,'By Lot'!M979,'By Lot'!M995,'By Lot'!M1011)</f>
        <v>8</v>
      </c>
      <c r="N102" s="44">
        <f t="shared" si="9"/>
        <v>7</v>
      </c>
      <c r="O102" s="45">
        <f t="shared" si="10"/>
        <v>9</v>
      </c>
      <c r="P102" s="46">
        <f t="shared" si="11"/>
        <v>0.5625</v>
      </c>
    </row>
    <row r="103" spans="1:16" ht="11.25">
      <c r="A103" s="44"/>
      <c r="B103" s="40" t="s">
        <v>297</v>
      </c>
      <c r="C103" s="40">
        <f>SUM('By Lot'!C724,'By Lot'!C820,'By Lot'!C836,'By Lot'!C932,'By Lot'!C948,'By Lot'!C964,'By Lot'!C980,'By Lot'!C996,'By Lot'!C1012)</f>
        <v>2</v>
      </c>
      <c r="D103" s="41">
        <f>SUM('By Lot'!D724,'By Lot'!D820,'By Lot'!D836,'By Lot'!D932,'By Lot'!D948,'By Lot'!D964,'By Lot'!D980,'By Lot'!D996,'By Lot'!D1012)</f>
        <v>2</v>
      </c>
      <c r="E103" s="42">
        <f>SUM('By Lot'!E724,'By Lot'!E820,'By Lot'!E836,'By Lot'!E932,'By Lot'!E948,'By Lot'!E964,'By Lot'!E980,'By Lot'!E996,'By Lot'!E1012)</f>
        <v>2</v>
      </c>
      <c r="F103" s="42">
        <f>SUM('By Lot'!F724,'By Lot'!F820,'By Lot'!F836,'By Lot'!F932,'By Lot'!F948,'By Lot'!F964,'By Lot'!F980,'By Lot'!F996,'By Lot'!F1012)</f>
        <v>2</v>
      </c>
      <c r="G103" s="42">
        <f>SUM('By Lot'!G724,'By Lot'!G820,'By Lot'!G836,'By Lot'!G932,'By Lot'!G948,'By Lot'!G964,'By Lot'!G980,'By Lot'!G996,'By Lot'!G1012)</f>
        <v>0</v>
      </c>
      <c r="H103" s="42">
        <f>SUM('By Lot'!H724,'By Lot'!H820,'By Lot'!H836,'By Lot'!H932,'By Lot'!H948,'By Lot'!H964,'By Lot'!H980,'By Lot'!H996,'By Lot'!H1012)</f>
        <v>1</v>
      </c>
      <c r="I103" s="42">
        <f>SUM('By Lot'!I724,'By Lot'!I820,'By Lot'!I836,'By Lot'!I932,'By Lot'!I948,'By Lot'!I964,'By Lot'!I980,'By Lot'!I996,'By Lot'!I1012)</f>
        <v>0</v>
      </c>
      <c r="J103" s="42">
        <f>SUM('By Lot'!J724,'By Lot'!J820,'By Lot'!J836,'By Lot'!J932,'By Lot'!J948,'By Lot'!J964,'By Lot'!J980,'By Lot'!J996,'By Lot'!J1012)</f>
        <v>0</v>
      </c>
      <c r="K103" s="42">
        <f>SUM('By Lot'!K724,'By Lot'!K820,'By Lot'!K836,'By Lot'!K932,'By Lot'!K948,'By Lot'!K964,'By Lot'!K980,'By Lot'!K996,'By Lot'!K1012)</f>
        <v>1</v>
      </c>
      <c r="L103" s="42">
        <f>SUM('By Lot'!L724,'By Lot'!L820,'By Lot'!L836,'By Lot'!L932,'By Lot'!L948,'By Lot'!L964,'By Lot'!L980,'By Lot'!L996,'By Lot'!L1012)</f>
        <v>1</v>
      </c>
      <c r="M103" s="43">
        <f>SUM('By Lot'!M724,'By Lot'!M820,'By Lot'!M836,'By Lot'!M932,'By Lot'!M948,'By Lot'!M964,'By Lot'!M980,'By Lot'!M996,'By Lot'!M1012)</f>
        <v>1</v>
      </c>
      <c r="N103" s="44">
        <f t="shared" si="9"/>
        <v>0</v>
      </c>
      <c r="O103" s="45">
        <f t="shared" si="10"/>
        <v>2</v>
      </c>
      <c r="P103" s="46">
        <f t="shared" si="11"/>
        <v>1</v>
      </c>
    </row>
    <row r="104" spans="1:16" ht="11.25">
      <c r="A104" s="44"/>
      <c r="B104" s="40" t="s">
        <v>4</v>
      </c>
      <c r="C104" s="40">
        <f>SUM('By Lot'!C725,'By Lot'!C821,'By Lot'!C837,'By Lot'!C933,'By Lot'!C949,'By Lot'!C965,'By Lot'!C981,'By Lot'!C997,'By Lot'!C1013)</f>
        <v>6</v>
      </c>
      <c r="D104" s="41">
        <f>SUM('By Lot'!D725,'By Lot'!D821,'By Lot'!D837,'By Lot'!D933,'By Lot'!D949,'By Lot'!D965,'By Lot'!D981,'By Lot'!D997,'By Lot'!D1013)</f>
        <v>4</v>
      </c>
      <c r="E104" s="42">
        <f>SUM('By Lot'!E725,'By Lot'!E821,'By Lot'!E837,'By Lot'!E933,'By Lot'!E949,'By Lot'!E965,'By Lot'!E981,'By Lot'!E997,'By Lot'!E1013)</f>
        <v>5</v>
      </c>
      <c r="F104" s="42">
        <f>SUM('By Lot'!F725,'By Lot'!F821,'By Lot'!F837,'By Lot'!F933,'By Lot'!F949,'By Lot'!F965,'By Lot'!F981,'By Lot'!F997,'By Lot'!F1013)</f>
        <v>4</v>
      </c>
      <c r="G104" s="42">
        <f>SUM('By Lot'!G725,'By Lot'!G821,'By Lot'!G837,'By Lot'!G933,'By Lot'!G949,'By Lot'!G965,'By Lot'!G981,'By Lot'!G997,'By Lot'!G1013)</f>
        <v>3</v>
      </c>
      <c r="H104" s="42">
        <f>SUM('By Lot'!H725,'By Lot'!H821,'By Lot'!H837,'By Lot'!H933,'By Lot'!H949,'By Lot'!H965,'By Lot'!H981,'By Lot'!H997,'By Lot'!H1013)</f>
        <v>5</v>
      </c>
      <c r="I104" s="42">
        <f>SUM('By Lot'!I725,'By Lot'!I821,'By Lot'!I837,'By Lot'!I933,'By Lot'!I949,'By Lot'!I965,'By Lot'!I981,'By Lot'!I997,'By Lot'!I1013)</f>
        <v>4</v>
      </c>
      <c r="J104" s="42">
        <f>SUM('By Lot'!J725,'By Lot'!J821,'By Lot'!J837,'By Lot'!J933,'By Lot'!J949,'By Lot'!J965,'By Lot'!J981,'By Lot'!J997,'By Lot'!J1013)</f>
        <v>3</v>
      </c>
      <c r="K104" s="42">
        <f>SUM('By Lot'!K725,'By Lot'!K821,'By Lot'!K837,'By Lot'!K933,'By Lot'!K949,'By Lot'!K965,'By Lot'!K981,'By Lot'!K997,'By Lot'!K1013)</f>
        <v>4</v>
      </c>
      <c r="L104" s="42">
        <f>SUM('By Lot'!L725,'By Lot'!L821,'By Lot'!L837,'By Lot'!L933,'By Lot'!L949,'By Lot'!L965,'By Lot'!L981,'By Lot'!L997,'By Lot'!L1013)</f>
        <v>4</v>
      </c>
      <c r="M104" s="43">
        <f>SUM('By Lot'!M725,'By Lot'!M821,'By Lot'!M837,'By Lot'!M933,'By Lot'!M949,'By Lot'!M965,'By Lot'!M981,'By Lot'!M997,'By Lot'!M1013)</f>
        <v>3</v>
      </c>
      <c r="N104" s="44">
        <f t="shared" si="9"/>
        <v>3</v>
      </c>
      <c r="O104" s="45">
        <f t="shared" si="10"/>
        <v>3</v>
      </c>
      <c r="P104" s="46">
        <f t="shared" si="11"/>
        <v>0.5</v>
      </c>
    </row>
    <row r="105" spans="1:16" ht="11.25">
      <c r="A105" s="62"/>
      <c r="B105" s="48" t="s">
        <v>5</v>
      </c>
      <c r="C105" s="48">
        <f aca="true" t="shared" si="14" ref="C105:M105">SUM(C95:C104)</f>
        <v>1104</v>
      </c>
      <c r="D105" s="49">
        <f t="shared" si="14"/>
        <v>380</v>
      </c>
      <c r="E105" s="50">
        <f t="shared" si="14"/>
        <v>296</v>
      </c>
      <c r="F105" s="50">
        <f t="shared" si="14"/>
        <v>197</v>
      </c>
      <c r="G105" s="50">
        <f t="shared" si="14"/>
        <v>147</v>
      </c>
      <c r="H105" s="50">
        <f t="shared" si="14"/>
        <v>139</v>
      </c>
      <c r="I105" s="50">
        <f t="shared" si="14"/>
        <v>129</v>
      </c>
      <c r="J105" s="50">
        <f t="shared" si="14"/>
        <v>129</v>
      </c>
      <c r="K105" s="50">
        <f t="shared" si="14"/>
        <v>147</v>
      </c>
      <c r="L105" s="50">
        <f t="shared" si="14"/>
        <v>192</v>
      </c>
      <c r="M105" s="51">
        <f t="shared" si="14"/>
        <v>237</v>
      </c>
      <c r="N105" s="52">
        <f t="shared" si="9"/>
        <v>129</v>
      </c>
      <c r="O105" s="53">
        <f t="shared" si="10"/>
        <v>975</v>
      </c>
      <c r="P105" s="54">
        <f t="shared" si="11"/>
        <v>0.8831521739130435</v>
      </c>
    </row>
    <row r="106" spans="1:16" ht="11.25">
      <c r="A106" s="39" t="s">
        <v>258</v>
      </c>
      <c r="B106" s="40" t="s">
        <v>0</v>
      </c>
      <c r="C106" s="40">
        <f>SUM('By Lot'!C775,'By Lot'!C791,'By Lot'!C839,'By Lot'!C855,'By Lot'!C871,'By Lot'!C887,'By Lot'!C903,'By Lot'!C1015,'By Lot'!C1031,'By Lot'!C1047,'By Lot'!C1063,'By Lot'!C1079,'By Lot'!C1095,'By Lot'!C1111)</f>
        <v>25</v>
      </c>
      <c r="D106" s="41">
        <f>SUM('By Lot'!D775,'By Lot'!D791,'By Lot'!D839,'By Lot'!D855,'By Lot'!D871,'By Lot'!D887,'By Lot'!D903,'By Lot'!D1015,'By Lot'!D1031,'By Lot'!D1047,'By Lot'!D1063,'By Lot'!D1079,'By Lot'!D1095,'By Lot'!D1111)</f>
        <v>13</v>
      </c>
      <c r="E106" s="42">
        <f>SUM('By Lot'!E775,'By Lot'!E791,'By Lot'!E839,'By Lot'!E855,'By Lot'!E871,'By Lot'!E887,'By Lot'!E903,'By Lot'!E1015,'By Lot'!E1031,'By Lot'!E1047,'By Lot'!E1063,'By Lot'!E1079,'By Lot'!E1095,'By Lot'!E1111)</f>
        <v>9</v>
      </c>
      <c r="F106" s="42">
        <f>SUM('By Lot'!F775,'By Lot'!F791,'By Lot'!F839,'By Lot'!F855,'By Lot'!F871,'By Lot'!F887,'By Lot'!F903,'By Lot'!F1015,'By Lot'!F1031,'By Lot'!F1047,'By Lot'!F1063,'By Lot'!F1079,'By Lot'!F1095,'By Lot'!F1111)</f>
        <v>5</v>
      </c>
      <c r="G106" s="42">
        <f>SUM('By Lot'!G775,'By Lot'!G791,'By Lot'!G839,'By Lot'!G855,'By Lot'!G871,'By Lot'!G887,'By Lot'!G903,'By Lot'!G1015,'By Lot'!G1031,'By Lot'!G1047,'By Lot'!G1063,'By Lot'!G1079,'By Lot'!G1095,'By Lot'!G1111)</f>
        <v>4</v>
      </c>
      <c r="H106" s="42">
        <f>SUM('By Lot'!H775,'By Lot'!H791,'By Lot'!H839,'By Lot'!H855,'By Lot'!H871,'By Lot'!H887,'By Lot'!H903,'By Lot'!H1015,'By Lot'!H1031,'By Lot'!H1047,'By Lot'!H1063,'By Lot'!H1079,'By Lot'!H1095,'By Lot'!H1111)</f>
        <v>3</v>
      </c>
      <c r="I106" s="42">
        <f>SUM('By Lot'!I775,'By Lot'!I791,'By Lot'!I839,'By Lot'!I855,'By Lot'!I871,'By Lot'!I887,'By Lot'!I903,'By Lot'!I1015,'By Lot'!I1031,'By Lot'!I1047,'By Lot'!I1063,'By Lot'!I1079,'By Lot'!I1095,'By Lot'!I1111)</f>
        <v>4</v>
      </c>
      <c r="J106" s="42">
        <f>SUM('By Lot'!J775,'By Lot'!J791,'By Lot'!J839,'By Lot'!J855,'By Lot'!J871,'By Lot'!J887,'By Lot'!J903,'By Lot'!J1015,'By Lot'!J1031,'By Lot'!J1047,'By Lot'!J1063,'By Lot'!J1079,'By Lot'!J1095,'By Lot'!J1111)</f>
        <v>3</v>
      </c>
      <c r="K106" s="42">
        <f>SUM('By Lot'!K775,'By Lot'!K791,'By Lot'!K839,'By Lot'!K855,'By Lot'!K871,'By Lot'!K887,'By Lot'!K903,'By Lot'!K1015,'By Lot'!K1031,'By Lot'!K1047,'By Lot'!K1063,'By Lot'!K1079,'By Lot'!K1095,'By Lot'!K1111)</f>
        <v>5</v>
      </c>
      <c r="L106" s="42">
        <f>SUM('By Lot'!L775,'By Lot'!L791,'By Lot'!L839,'By Lot'!L855,'By Lot'!L871,'By Lot'!L887,'By Lot'!L903,'By Lot'!L1015,'By Lot'!L1031,'By Lot'!L1047,'By Lot'!L1063,'By Lot'!L1079,'By Lot'!L1095,'By Lot'!L1111)</f>
        <v>3</v>
      </c>
      <c r="M106" s="43">
        <f>SUM('By Lot'!M775,'By Lot'!M791,'By Lot'!M839,'By Lot'!M855,'By Lot'!M871,'By Lot'!M887,'By Lot'!M903,'By Lot'!M1015,'By Lot'!M1031,'By Lot'!M1047,'By Lot'!M1063,'By Lot'!M1079,'By Lot'!M1095,'By Lot'!M1111)</f>
        <v>6</v>
      </c>
      <c r="N106" s="44">
        <f t="shared" si="9"/>
        <v>3</v>
      </c>
      <c r="O106" s="45">
        <f t="shared" si="10"/>
        <v>22</v>
      </c>
      <c r="P106" s="46">
        <f t="shared" si="11"/>
        <v>0.88</v>
      </c>
    </row>
    <row r="107" spans="1:16" ht="11.25">
      <c r="A107" s="5" t="s">
        <v>244</v>
      </c>
      <c r="B107" s="40" t="s">
        <v>1</v>
      </c>
      <c r="C107" s="40">
        <f>SUM('By Lot'!C776,'By Lot'!C792,'By Lot'!C840,'By Lot'!C856,'By Lot'!C872,'By Lot'!C888,'By Lot'!C904,'By Lot'!C1016,'By Lot'!C1032,'By Lot'!C1048,'By Lot'!C1064,'By Lot'!C1080,'By Lot'!C1096,'By Lot'!C1112)</f>
        <v>700</v>
      </c>
      <c r="D107" s="41">
        <f>SUM('By Lot'!D776,'By Lot'!D792,'By Lot'!D840,'By Lot'!D856,'By Lot'!D872,'By Lot'!D888,'By Lot'!D904,'By Lot'!D1016,'By Lot'!D1032,'By Lot'!D1048,'By Lot'!D1064,'By Lot'!D1080,'By Lot'!D1096,'By Lot'!D1112)</f>
        <v>437</v>
      </c>
      <c r="E107" s="42">
        <f>SUM('By Lot'!E776,'By Lot'!E792,'By Lot'!E840,'By Lot'!E856,'By Lot'!E872,'By Lot'!E888,'By Lot'!E904,'By Lot'!E1016,'By Lot'!E1032,'By Lot'!E1048,'By Lot'!E1064,'By Lot'!E1080,'By Lot'!E1096,'By Lot'!E1112)</f>
        <v>242</v>
      </c>
      <c r="F107" s="42">
        <f>SUM('By Lot'!F776,'By Lot'!F792,'By Lot'!F840,'By Lot'!F856,'By Lot'!F872,'By Lot'!F888,'By Lot'!F904,'By Lot'!F1016,'By Lot'!F1032,'By Lot'!F1048,'By Lot'!F1064,'By Lot'!F1080,'By Lot'!F1096,'By Lot'!F1112)</f>
        <v>160</v>
      </c>
      <c r="G107" s="42">
        <f>SUM('By Lot'!G776,'By Lot'!G792,'By Lot'!G840,'By Lot'!G856,'By Lot'!G872,'By Lot'!G888,'By Lot'!G904,'By Lot'!G1016,'By Lot'!G1032,'By Lot'!G1048,'By Lot'!G1064,'By Lot'!G1080,'By Lot'!G1096,'By Lot'!G1112)</f>
        <v>134</v>
      </c>
      <c r="H107" s="42">
        <f>SUM('By Lot'!H776,'By Lot'!H792,'By Lot'!H840,'By Lot'!H856,'By Lot'!H872,'By Lot'!H888,'By Lot'!H904,'By Lot'!H1016,'By Lot'!H1032,'By Lot'!H1048,'By Lot'!H1064,'By Lot'!H1080,'By Lot'!H1096,'By Lot'!H1112)</f>
        <v>154</v>
      </c>
      <c r="I107" s="42">
        <f>SUM('By Lot'!I776,'By Lot'!I792,'By Lot'!I840,'By Lot'!I856,'By Lot'!I872,'By Lot'!I888,'By Lot'!I904,'By Lot'!I1016,'By Lot'!I1032,'By Lot'!I1048,'By Lot'!I1064,'By Lot'!I1080,'By Lot'!I1096,'By Lot'!I1112)</f>
        <v>187</v>
      </c>
      <c r="J107" s="42">
        <f>SUM('By Lot'!J776,'By Lot'!J792,'By Lot'!J840,'By Lot'!J856,'By Lot'!J872,'By Lot'!J888,'By Lot'!J904,'By Lot'!J1016,'By Lot'!J1032,'By Lot'!J1048,'By Lot'!J1064,'By Lot'!J1080,'By Lot'!J1096,'By Lot'!J1112)</f>
        <v>161</v>
      </c>
      <c r="K107" s="42">
        <f>SUM('By Lot'!K776,'By Lot'!K792,'By Lot'!K840,'By Lot'!K856,'By Lot'!K872,'By Lot'!K888,'By Lot'!K904,'By Lot'!K1016,'By Lot'!K1032,'By Lot'!K1048,'By Lot'!K1064,'By Lot'!K1080,'By Lot'!K1096,'By Lot'!K1112)</f>
        <v>182</v>
      </c>
      <c r="L107" s="42">
        <f>SUM('By Lot'!L776,'By Lot'!L792,'By Lot'!L840,'By Lot'!L856,'By Lot'!L872,'By Lot'!L888,'By Lot'!L904,'By Lot'!L1016,'By Lot'!L1032,'By Lot'!L1048,'By Lot'!L1064,'By Lot'!L1080,'By Lot'!L1096,'By Lot'!L1112)</f>
        <v>242</v>
      </c>
      <c r="M107" s="43">
        <f>SUM('By Lot'!M776,'By Lot'!M792,'By Lot'!M840,'By Lot'!M856,'By Lot'!M872,'By Lot'!M888,'By Lot'!M904,'By Lot'!M1016,'By Lot'!M1032,'By Lot'!M1048,'By Lot'!M1064,'By Lot'!M1080,'By Lot'!M1096,'By Lot'!M1112)</f>
        <v>385</v>
      </c>
      <c r="N107" s="44">
        <f t="shared" si="9"/>
        <v>134</v>
      </c>
      <c r="O107" s="45">
        <f t="shared" si="10"/>
        <v>566</v>
      </c>
      <c r="P107" s="46">
        <f t="shared" si="11"/>
        <v>0.8085714285714286</v>
      </c>
    </row>
    <row r="108" spans="1:16" ht="11.25">
      <c r="A108" s="5"/>
      <c r="B108" s="40" t="s">
        <v>2</v>
      </c>
      <c r="C108" s="40">
        <f>SUM('By Lot'!C777,'By Lot'!C793,'By Lot'!C841,'By Lot'!C857,'By Lot'!C873,'By Lot'!C889,'By Lot'!C905,'By Lot'!C1017,'By Lot'!C1033,'By Lot'!C1049,'By Lot'!C1065,'By Lot'!C1081,'By Lot'!C1097,'By Lot'!C1113)</f>
        <v>1288</v>
      </c>
      <c r="D108" s="41">
        <f>SUM('By Lot'!D777,'By Lot'!D793,'By Lot'!D841,'By Lot'!D857,'By Lot'!D873,'By Lot'!D889,'By Lot'!D905,'By Lot'!D1017,'By Lot'!D1033,'By Lot'!D1049,'By Lot'!D1065,'By Lot'!D1081,'By Lot'!D1097,'By Lot'!D1113)</f>
        <v>869</v>
      </c>
      <c r="E108" s="42">
        <f>SUM('By Lot'!E777,'By Lot'!E793,'By Lot'!E841,'By Lot'!E857,'By Lot'!E873,'By Lot'!E889,'By Lot'!E905,'By Lot'!E1017,'By Lot'!E1033,'By Lot'!E1049,'By Lot'!E1065,'By Lot'!E1081,'By Lot'!E1097,'By Lot'!E1113)</f>
        <v>560</v>
      </c>
      <c r="F108" s="42">
        <f>SUM('By Lot'!F777,'By Lot'!F793,'By Lot'!F841,'By Lot'!F857,'By Lot'!F873,'By Lot'!F889,'By Lot'!F905,'By Lot'!F1017,'By Lot'!F1033,'By Lot'!F1049,'By Lot'!F1065,'By Lot'!F1081,'By Lot'!F1097,'By Lot'!F1113)</f>
        <v>276</v>
      </c>
      <c r="G108" s="42">
        <f>SUM('By Lot'!G777,'By Lot'!G793,'By Lot'!G841,'By Lot'!G857,'By Lot'!G873,'By Lot'!G889,'By Lot'!G905,'By Lot'!G1017,'By Lot'!G1033,'By Lot'!G1049,'By Lot'!G1065,'By Lot'!G1081,'By Lot'!G1097,'By Lot'!G1113)</f>
        <v>132</v>
      </c>
      <c r="H108" s="42">
        <f>SUM('By Lot'!H777,'By Lot'!H793,'By Lot'!H841,'By Lot'!H857,'By Lot'!H873,'By Lot'!H889,'By Lot'!H905,'By Lot'!H1017,'By Lot'!H1033,'By Lot'!H1049,'By Lot'!H1065,'By Lot'!H1081,'By Lot'!H1097,'By Lot'!H1113)</f>
        <v>92</v>
      </c>
      <c r="I108" s="42">
        <f>SUM('By Lot'!I777,'By Lot'!I793,'By Lot'!I841,'By Lot'!I857,'By Lot'!I873,'By Lot'!I889,'By Lot'!I905,'By Lot'!I1017,'By Lot'!I1033,'By Lot'!I1049,'By Lot'!I1065,'By Lot'!I1081,'By Lot'!I1097,'By Lot'!I1113)</f>
        <v>130</v>
      </c>
      <c r="J108" s="42">
        <f>SUM('By Lot'!J777,'By Lot'!J793,'By Lot'!J841,'By Lot'!J857,'By Lot'!J873,'By Lot'!J889,'By Lot'!J905,'By Lot'!J1017,'By Lot'!J1033,'By Lot'!J1049,'By Lot'!J1065,'By Lot'!J1081,'By Lot'!J1097,'By Lot'!J1113)</f>
        <v>150</v>
      </c>
      <c r="K108" s="42">
        <f>SUM('By Lot'!K777,'By Lot'!K793,'By Lot'!K841,'By Lot'!K857,'By Lot'!K873,'By Lot'!K889,'By Lot'!K905,'By Lot'!K1017,'By Lot'!K1033,'By Lot'!K1049,'By Lot'!K1065,'By Lot'!K1081,'By Lot'!K1097,'By Lot'!K1113)</f>
        <v>212</v>
      </c>
      <c r="L108" s="42">
        <f>SUM('By Lot'!L777,'By Lot'!L793,'By Lot'!L841,'By Lot'!L857,'By Lot'!L873,'By Lot'!L889,'By Lot'!L905,'By Lot'!L1017,'By Lot'!L1033,'By Lot'!L1049,'By Lot'!L1065,'By Lot'!L1081,'By Lot'!L1097,'By Lot'!L1113)</f>
        <v>351</v>
      </c>
      <c r="M108" s="43">
        <f>SUM('By Lot'!M777,'By Lot'!M793,'By Lot'!M841,'By Lot'!M857,'By Lot'!M873,'By Lot'!M889,'By Lot'!M905,'By Lot'!M1017,'By Lot'!M1033,'By Lot'!M1049,'By Lot'!M1065,'By Lot'!M1081,'By Lot'!M1097,'By Lot'!M1113)</f>
        <v>471</v>
      </c>
      <c r="N108" s="44">
        <f t="shared" si="9"/>
        <v>92</v>
      </c>
      <c r="O108" s="45">
        <f t="shared" si="10"/>
        <v>1196</v>
      </c>
      <c r="P108" s="46">
        <f t="shared" si="11"/>
        <v>0.9285714285714286</v>
      </c>
    </row>
    <row r="109" spans="1:16" ht="11.25">
      <c r="A109" s="5"/>
      <c r="B109" s="40" t="s">
        <v>494</v>
      </c>
      <c r="C109" s="40">
        <f>SUM('By Lot'!C778,'By Lot'!C794,'By Lot'!C842,'By Lot'!C858,'By Lot'!C874,'By Lot'!C890,'By Lot'!C906,'By Lot'!C1018,'By Lot'!C1034,'By Lot'!C1050,'By Lot'!C1066,'By Lot'!C1082,'By Lot'!C1098,'By Lot'!C1114)</f>
        <v>65</v>
      </c>
      <c r="D109" s="41">
        <f>SUM('By Lot'!D778,'By Lot'!D794,'By Lot'!D842,'By Lot'!D858,'By Lot'!D874,'By Lot'!D890,'By Lot'!D906,'By Lot'!D1018,'By Lot'!D1034,'By Lot'!D1050,'By Lot'!D1066,'By Lot'!D1082,'By Lot'!D1098,'By Lot'!D1114)</f>
        <v>53</v>
      </c>
      <c r="E109" s="42">
        <f>SUM('By Lot'!E778,'By Lot'!E794,'By Lot'!E842,'By Lot'!E858,'By Lot'!E874,'By Lot'!E890,'By Lot'!E906,'By Lot'!E1018,'By Lot'!E1034,'By Lot'!E1050,'By Lot'!E1066,'By Lot'!E1082,'By Lot'!E1098,'By Lot'!E1114)</f>
        <v>36</v>
      </c>
      <c r="F109" s="42">
        <f>SUM('By Lot'!F778,'By Lot'!F794,'By Lot'!F842,'By Lot'!F858,'By Lot'!F874,'By Lot'!F890,'By Lot'!F906,'By Lot'!F1018,'By Lot'!F1034,'By Lot'!F1050,'By Lot'!F1066,'By Lot'!F1082,'By Lot'!F1098,'By Lot'!F1114)</f>
        <v>29</v>
      </c>
      <c r="G109" s="42">
        <f>SUM('By Lot'!G778,'By Lot'!G794,'By Lot'!G842,'By Lot'!G858,'By Lot'!G874,'By Lot'!G890,'By Lot'!G906,'By Lot'!G1018,'By Lot'!G1034,'By Lot'!G1050,'By Lot'!G1066,'By Lot'!G1082,'By Lot'!G1098,'By Lot'!G1114)</f>
        <v>26</v>
      </c>
      <c r="H109" s="42">
        <f>SUM('By Lot'!H778,'By Lot'!H794,'By Lot'!H842,'By Lot'!H858,'By Lot'!H874,'By Lot'!H890,'By Lot'!H906,'By Lot'!H1018,'By Lot'!H1034,'By Lot'!H1050,'By Lot'!H1066,'By Lot'!H1082,'By Lot'!H1098,'By Lot'!H1114)</f>
        <v>28</v>
      </c>
      <c r="I109" s="42">
        <f>SUM('By Lot'!I778,'By Lot'!I794,'By Lot'!I842,'By Lot'!I858,'By Lot'!I874,'By Lot'!I890,'By Lot'!I906,'By Lot'!I1018,'By Lot'!I1034,'By Lot'!I1050,'By Lot'!I1066,'By Lot'!I1082,'By Lot'!I1098,'By Lot'!I1114)</f>
        <v>30</v>
      </c>
      <c r="J109" s="42">
        <f>SUM('By Lot'!J778,'By Lot'!J794,'By Lot'!J842,'By Lot'!J858,'By Lot'!J874,'By Lot'!J890,'By Lot'!J906,'By Lot'!J1018,'By Lot'!J1034,'By Lot'!J1050,'By Lot'!J1066,'By Lot'!J1082,'By Lot'!J1098,'By Lot'!J1114)</f>
        <v>32</v>
      </c>
      <c r="K109" s="42">
        <f>SUM('By Lot'!K778,'By Lot'!K794,'By Lot'!K842,'By Lot'!K858,'By Lot'!K874,'By Lot'!K890,'By Lot'!K906,'By Lot'!K1018,'By Lot'!K1034,'By Lot'!K1050,'By Lot'!K1066,'By Lot'!K1082,'By Lot'!K1098,'By Lot'!K1114)</f>
        <v>31</v>
      </c>
      <c r="L109" s="42">
        <f>SUM('By Lot'!L778,'By Lot'!L794,'By Lot'!L842,'By Lot'!L858,'By Lot'!L874,'By Lot'!L890,'By Lot'!L906,'By Lot'!L1018,'By Lot'!L1034,'By Lot'!L1050,'By Lot'!L1066,'By Lot'!L1082,'By Lot'!L1098,'By Lot'!L1114)</f>
        <v>33</v>
      </c>
      <c r="M109" s="43">
        <f>SUM('By Lot'!M778,'By Lot'!M794,'By Lot'!M842,'By Lot'!M858,'By Lot'!M874,'By Lot'!M890,'By Lot'!M906,'By Lot'!M1018,'By Lot'!M1034,'By Lot'!M1050,'By Lot'!M1066,'By Lot'!M1082,'By Lot'!M1098,'By Lot'!M1114)</f>
        <v>35</v>
      </c>
      <c r="N109" s="44">
        <f t="shared" si="9"/>
        <v>26</v>
      </c>
      <c r="O109" s="45">
        <f t="shared" si="10"/>
        <v>39</v>
      </c>
      <c r="P109" s="46">
        <f t="shared" si="11"/>
        <v>0.6</v>
      </c>
    </row>
    <row r="110" spans="1:16" ht="11.25">
      <c r="A110" s="5"/>
      <c r="B110" s="40" t="s">
        <v>3</v>
      </c>
      <c r="C110" s="40">
        <f>SUM('By Lot'!C779,'By Lot'!C795,'By Lot'!C843,'By Lot'!C859,'By Lot'!C875,'By Lot'!C891,'By Lot'!C907,'By Lot'!C1019,'By Lot'!C1035,'By Lot'!C1051,'By Lot'!C1067,'By Lot'!C1083,'By Lot'!C1099,'By Lot'!C1115)</f>
        <v>15</v>
      </c>
      <c r="D110" s="41">
        <f>SUM('By Lot'!D779,'By Lot'!D795,'By Lot'!D843,'By Lot'!D859,'By Lot'!D875,'By Lot'!D891,'By Lot'!D907,'By Lot'!D1019,'By Lot'!D1035,'By Lot'!D1051,'By Lot'!D1067,'By Lot'!D1083,'By Lot'!D1099,'By Lot'!D1115)</f>
        <v>11</v>
      </c>
      <c r="E110" s="42">
        <f>SUM('By Lot'!E779,'By Lot'!E795,'By Lot'!E843,'By Lot'!E859,'By Lot'!E875,'By Lot'!E891,'By Lot'!E907,'By Lot'!E1019,'By Lot'!E1035,'By Lot'!E1051,'By Lot'!E1067,'By Lot'!E1083,'By Lot'!E1099,'By Lot'!E1115)</f>
        <v>7</v>
      </c>
      <c r="F110" s="42">
        <f>SUM('By Lot'!F779,'By Lot'!F795,'By Lot'!F843,'By Lot'!F859,'By Lot'!F875,'By Lot'!F891,'By Lot'!F907,'By Lot'!F1019,'By Lot'!F1035,'By Lot'!F1051,'By Lot'!F1067,'By Lot'!F1083,'By Lot'!F1099,'By Lot'!F1115)</f>
        <v>5</v>
      </c>
      <c r="G110" s="42">
        <f>SUM('By Lot'!G779,'By Lot'!G795,'By Lot'!G843,'By Lot'!G859,'By Lot'!G875,'By Lot'!G891,'By Lot'!G907,'By Lot'!G1019,'By Lot'!G1035,'By Lot'!G1051,'By Lot'!G1067,'By Lot'!G1083,'By Lot'!G1099,'By Lot'!G1115)</f>
        <v>4</v>
      </c>
      <c r="H110" s="42">
        <f>SUM('By Lot'!H779,'By Lot'!H795,'By Lot'!H843,'By Lot'!H859,'By Lot'!H875,'By Lot'!H891,'By Lot'!H907,'By Lot'!H1019,'By Lot'!H1035,'By Lot'!H1051,'By Lot'!H1067,'By Lot'!H1083,'By Lot'!H1099,'By Lot'!H1115)</f>
        <v>6</v>
      </c>
      <c r="I110" s="42">
        <f>SUM('By Lot'!I779,'By Lot'!I795,'By Lot'!I843,'By Lot'!I859,'By Lot'!I875,'By Lot'!I891,'By Lot'!I907,'By Lot'!I1019,'By Lot'!I1035,'By Lot'!I1051,'By Lot'!I1067,'By Lot'!I1083,'By Lot'!I1099,'By Lot'!I1115)</f>
        <v>6</v>
      </c>
      <c r="J110" s="42">
        <f>SUM('By Lot'!J779,'By Lot'!J795,'By Lot'!J843,'By Lot'!J859,'By Lot'!J875,'By Lot'!J891,'By Lot'!J907,'By Lot'!J1019,'By Lot'!J1035,'By Lot'!J1051,'By Lot'!J1067,'By Lot'!J1083,'By Lot'!J1099,'By Lot'!J1115)</f>
        <v>5</v>
      </c>
      <c r="K110" s="42">
        <f>SUM('By Lot'!K779,'By Lot'!K795,'By Lot'!K843,'By Lot'!K859,'By Lot'!K875,'By Lot'!K891,'By Lot'!K907,'By Lot'!K1019,'By Lot'!K1035,'By Lot'!K1051,'By Lot'!K1067,'By Lot'!K1083,'By Lot'!K1099,'By Lot'!K1115)</f>
        <v>6</v>
      </c>
      <c r="L110" s="42">
        <f>SUM('By Lot'!L779,'By Lot'!L795,'By Lot'!L843,'By Lot'!L859,'By Lot'!L875,'By Lot'!L891,'By Lot'!L907,'By Lot'!L1019,'By Lot'!L1035,'By Lot'!L1051,'By Lot'!L1067,'By Lot'!L1083,'By Lot'!L1099,'By Lot'!L1115)</f>
        <v>8</v>
      </c>
      <c r="M110" s="43">
        <f>SUM('By Lot'!M779,'By Lot'!M795,'By Lot'!M843,'By Lot'!M859,'By Lot'!M875,'By Lot'!M891,'By Lot'!M907,'By Lot'!M1019,'By Lot'!M1035,'By Lot'!M1051,'By Lot'!M1067,'By Lot'!M1083,'By Lot'!M1099,'By Lot'!M1115)</f>
        <v>10</v>
      </c>
      <c r="N110" s="44">
        <f t="shared" si="9"/>
        <v>4</v>
      </c>
      <c r="O110" s="45">
        <f t="shared" si="10"/>
        <v>11</v>
      </c>
      <c r="P110" s="46">
        <f t="shared" si="11"/>
        <v>0.7333333333333333</v>
      </c>
    </row>
    <row r="111" spans="1:16" ht="11.25">
      <c r="A111" s="5"/>
      <c r="B111" s="40" t="s">
        <v>105</v>
      </c>
      <c r="C111" s="40">
        <f>SUM('By Lot'!C785,'By Lot'!C801,'By Lot'!C849,'By Lot'!C865,'By Lot'!C881,'By Lot'!C897,'By Lot'!C913,'By Lot'!C1025,'By Lot'!C1041,'By Lot'!C1057,'By Lot'!C1073,'By Lot'!C1089,'By Lot'!C1105,'By Lot'!C1121)</f>
        <v>29</v>
      </c>
      <c r="D111" s="41">
        <f>SUM('By Lot'!D785,'By Lot'!D801,'By Lot'!D849,'By Lot'!D865,'By Lot'!D881,'By Lot'!D897,'By Lot'!D913,'By Lot'!D1025,'By Lot'!D1041,'By Lot'!D1057,'By Lot'!D1073,'By Lot'!D1089,'By Lot'!D1105,'By Lot'!D1121)</f>
        <v>13</v>
      </c>
      <c r="E111" s="42">
        <f>SUM('By Lot'!E785,'By Lot'!E801,'By Lot'!E849,'By Lot'!E865,'By Lot'!E881,'By Lot'!E897,'By Lot'!E913,'By Lot'!E1025,'By Lot'!E1041,'By Lot'!E1057,'By Lot'!E1073,'By Lot'!E1089,'By Lot'!E1105,'By Lot'!E1121)</f>
        <v>19</v>
      </c>
      <c r="F111" s="42">
        <f>SUM('By Lot'!F785,'By Lot'!F801,'By Lot'!F849,'By Lot'!F865,'By Lot'!F881,'By Lot'!F897,'By Lot'!F913,'By Lot'!F1025,'By Lot'!F1041,'By Lot'!F1057,'By Lot'!F1073,'By Lot'!F1089,'By Lot'!F1105,'By Lot'!F1121)</f>
        <v>18</v>
      </c>
      <c r="G111" s="42">
        <f>SUM('By Lot'!G785,'By Lot'!G801,'By Lot'!G849,'By Lot'!G865,'By Lot'!G881,'By Lot'!G897,'By Lot'!G913,'By Lot'!G1025,'By Lot'!G1041,'By Lot'!G1057,'By Lot'!G1073,'By Lot'!G1089,'By Lot'!G1105,'By Lot'!G1121)</f>
        <v>18</v>
      </c>
      <c r="H111" s="42">
        <f>SUM('By Lot'!H785,'By Lot'!H801,'By Lot'!H849,'By Lot'!H865,'By Lot'!H881,'By Lot'!H897,'By Lot'!H913,'By Lot'!H1025,'By Lot'!H1041,'By Lot'!H1057,'By Lot'!H1073,'By Lot'!H1089,'By Lot'!H1105,'By Lot'!H1121)</f>
        <v>15</v>
      </c>
      <c r="I111" s="42">
        <f>SUM('By Lot'!I785,'By Lot'!I801,'By Lot'!I849,'By Lot'!I865,'By Lot'!I881,'By Lot'!I897,'By Lot'!I913,'By Lot'!I1025,'By Lot'!I1041,'By Lot'!I1057,'By Lot'!I1073,'By Lot'!I1089,'By Lot'!I1105,'By Lot'!I1121)</f>
        <v>18</v>
      </c>
      <c r="J111" s="42">
        <f>SUM('By Lot'!J785,'By Lot'!J801,'By Lot'!J849,'By Lot'!J865,'By Lot'!J881,'By Lot'!J897,'By Lot'!J913,'By Lot'!J1025,'By Lot'!J1041,'By Lot'!J1057,'By Lot'!J1073,'By Lot'!J1089,'By Lot'!J1105,'By Lot'!J1121)</f>
        <v>19</v>
      </c>
      <c r="K111" s="42">
        <f>SUM('By Lot'!K785,'By Lot'!K801,'By Lot'!K849,'By Lot'!K865,'By Lot'!K881,'By Lot'!K897,'By Lot'!K913,'By Lot'!K1025,'By Lot'!K1041,'By Lot'!K1057,'By Lot'!K1073,'By Lot'!K1089,'By Lot'!K1105,'By Lot'!K1121)</f>
        <v>17</v>
      </c>
      <c r="L111" s="42">
        <f>SUM('By Lot'!L785,'By Lot'!L801,'By Lot'!L849,'By Lot'!L865,'By Lot'!L881,'By Lot'!L897,'By Lot'!L913,'By Lot'!L1025,'By Lot'!L1041,'By Lot'!L1057,'By Lot'!L1073,'By Lot'!L1089,'By Lot'!L1105,'By Lot'!L1121)</f>
        <v>16</v>
      </c>
      <c r="M111" s="43">
        <f>SUM('By Lot'!M785,'By Lot'!M801,'By Lot'!M849,'By Lot'!M865,'By Lot'!M881,'By Lot'!M897,'By Lot'!M913,'By Lot'!M1025,'By Lot'!M1041,'By Lot'!M1057,'By Lot'!M1073,'By Lot'!M1089,'By Lot'!M1105,'By Lot'!M1121)</f>
        <v>14</v>
      </c>
      <c r="N111" s="44">
        <f t="shared" si="9"/>
        <v>13</v>
      </c>
      <c r="O111" s="45">
        <f t="shared" si="10"/>
        <v>16</v>
      </c>
      <c r="P111" s="46">
        <f t="shared" si="11"/>
        <v>0.5517241379310345</v>
      </c>
    </row>
    <row r="112" spans="1:16" ht="11.25">
      <c r="A112" s="5"/>
      <c r="B112" s="40" t="s">
        <v>109</v>
      </c>
      <c r="C112" s="40">
        <f>SUM('By Lot'!C786,'By Lot'!C802,'By Lot'!C850,'By Lot'!C866,'By Lot'!C882,'By Lot'!C898,'By Lot'!C914,'By Lot'!C1026,'By Lot'!C1042,'By Lot'!C1058,'By Lot'!C1074,'By Lot'!C1090,'By Lot'!C1106,'By Lot'!C1122)</f>
        <v>22</v>
      </c>
      <c r="D112" s="41">
        <f>SUM('By Lot'!D786,'By Lot'!D802,'By Lot'!D850,'By Lot'!D866,'By Lot'!D882,'By Lot'!D898,'By Lot'!D914,'By Lot'!D1026,'By Lot'!D1042,'By Lot'!D1058,'By Lot'!D1074,'By Lot'!D1090,'By Lot'!D1106,'By Lot'!D1122)</f>
        <v>18</v>
      </c>
      <c r="E112" s="42">
        <f>SUM('By Lot'!E786,'By Lot'!E802,'By Lot'!E850,'By Lot'!E866,'By Lot'!E882,'By Lot'!E898,'By Lot'!E914,'By Lot'!E1026,'By Lot'!E1042,'By Lot'!E1058,'By Lot'!E1074,'By Lot'!E1090,'By Lot'!E1106,'By Lot'!E1122)</f>
        <v>12</v>
      </c>
      <c r="F112" s="42">
        <f>SUM('By Lot'!F786,'By Lot'!F802,'By Lot'!F850,'By Lot'!F866,'By Lot'!F882,'By Lot'!F898,'By Lot'!F914,'By Lot'!F1026,'By Lot'!F1042,'By Lot'!F1058,'By Lot'!F1074,'By Lot'!F1090,'By Lot'!F1106,'By Lot'!F1122)</f>
        <v>11</v>
      </c>
      <c r="G112" s="42">
        <f>SUM('By Lot'!G786,'By Lot'!G802,'By Lot'!G850,'By Lot'!G866,'By Lot'!G882,'By Lot'!G898,'By Lot'!G914,'By Lot'!G1026,'By Lot'!G1042,'By Lot'!G1058,'By Lot'!G1074,'By Lot'!G1090,'By Lot'!G1106,'By Lot'!G1122)</f>
        <v>11</v>
      </c>
      <c r="H112" s="42">
        <f>SUM('By Lot'!H786,'By Lot'!H802,'By Lot'!H850,'By Lot'!H866,'By Lot'!H882,'By Lot'!H898,'By Lot'!H914,'By Lot'!H1026,'By Lot'!H1042,'By Lot'!H1058,'By Lot'!H1074,'By Lot'!H1090,'By Lot'!H1106,'By Lot'!H1122)</f>
        <v>14</v>
      </c>
      <c r="I112" s="42">
        <f>SUM('By Lot'!I786,'By Lot'!I802,'By Lot'!I850,'By Lot'!I866,'By Lot'!I882,'By Lot'!I898,'By Lot'!I914,'By Lot'!I1026,'By Lot'!I1042,'By Lot'!I1058,'By Lot'!I1074,'By Lot'!I1090,'By Lot'!I1106,'By Lot'!I1122)</f>
        <v>13</v>
      </c>
      <c r="J112" s="42">
        <f>SUM('By Lot'!J786,'By Lot'!J802,'By Lot'!J850,'By Lot'!J866,'By Lot'!J882,'By Lot'!J898,'By Lot'!J914,'By Lot'!J1026,'By Lot'!J1042,'By Lot'!J1058,'By Lot'!J1074,'By Lot'!J1090,'By Lot'!J1106,'By Lot'!J1122)</f>
        <v>15</v>
      </c>
      <c r="K112" s="42">
        <f>SUM('By Lot'!K786,'By Lot'!K802,'By Lot'!K850,'By Lot'!K866,'By Lot'!K882,'By Lot'!K898,'By Lot'!K914,'By Lot'!K1026,'By Lot'!K1042,'By Lot'!K1058,'By Lot'!K1074,'By Lot'!K1090,'By Lot'!K1106,'By Lot'!K1122)</f>
        <v>15</v>
      </c>
      <c r="L112" s="42">
        <f>SUM('By Lot'!L786,'By Lot'!L802,'By Lot'!L850,'By Lot'!L866,'By Lot'!L882,'By Lot'!L898,'By Lot'!L914,'By Lot'!L1026,'By Lot'!L1042,'By Lot'!L1058,'By Lot'!L1074,'By Lot'!L1090,'By Lot'!L1106,'By Lot'!L1122)</f>
        <v>15</v>
      </c>
      <c r="M112" s="43">
        <f>SUM('By Lot'!M786,'By Lot'!M802,'By Lot'!M850,'By Lot'!M866,'By Lot'!M882,'By Lot'!M898,'By Lot'!M914,'By Lot'!M1026,'By Lot'!M1042,'By Lot'!M1058,'By Lot'!M1074,'By Lot'!M1090,'By Lot'!M1106,'By Lot'!M1122)</f>
        <v>18</v>
      </c>
      <c r="N112" s="44">
        <f t="shared" si="9"/>
        <v>11</v>
      </c>
      <c r="O112" s="45">
        <f t="shared" si="10"/>
        <v>11</v>
      </c>
      <c r="P112" s="46">
        <f t="shared" si="11"/>
        <v>0.5</v>
      </c>
    </row>
    <row r="113" spans="1:16" ht="11.25">
      <c r="A113" s="5"/>
      <c r="B113" s="40" t="s">
        <v>296</v>
      </c>
      <c r="C113" s="40">
        <f>SUM('By Lot'!C787,'By Lot'!C803,'By Lot'!C851,'By Lot'!C867,'By Lot'!C883,'By Lot'!C899,'By Lot'!C915,'By Lot'!C1027,'By Lot'!C1043,'By Lot'!C1059,'By Lot'!C1075,'By Lot'!C1091,'By Lot'!C1107,'By Lot'!C1123)</f>
        <v>9</v>
      </c>
      <c r="D113" s="41">
        <f>SUM('By Lot'!D787,'By Lot'!D803,'By Lot'!D851,'By Lot'!D867,'By Lot'!D883,'By Lot'!D899,'By Lot'!D915,'By Lot'!D1027,'By Lot'!D1043,'By Lot'!D1059,'By Lot'!D1075,'By Lot'!D1091,'By Lot'!D1107,'By Lot'!D1123)</f>
        <v>4</v>
      </c>
      <c r="E113" s="42">
        <f>SUM('By Lot'!E787,'By Lot'!E803,'By Lot'!E851,'By Lot'!E867,'By Lot'!E883,'By Lot'!E899,'By Lot'!E915,'By Lot'!E1027,'By Lot'!E1043,'By Lot'!E1059,'By Lot'!E1075,'By Lot'!E1091,'By Lot'!E1107,'By Lot'!E1123)</f>
        <v>3</v>
      </c>
      <c r="F113" s="42">
        <f>SUM('By Lot'!F787,'By Lot'!F803,'By Lot'!F851,'By Lot'!F867,'By Lot'!F883,'By Lot'!F899,'By Lot'!F915,'By Lot'!F1027,'By Lot'!F1043,'By Lot'!F1059,'By Lot'!F1075,'By Lot'!F1091,'By Lot'!F1107,'By Lot'!F1123)</f>
        <v>2</v>
      </c>
      <c r="G113" s="42">
        <f>SUM('By Lot'!G787,'By Lot'!G803,'By Lot'!G851,'By Lot'!G867,'By Lot'!G883,'By Lot'!G899,'By Lot'!G915,'By Lot'!G1027,'By Lot'!G1043,'By Lot'!G1059,'By Lot'!G1075,'By Lot'!G1091,'By Lot'!G1107,'By Lot'!G1123)</f>
        <v>2</v>
      </c>
      <c r="H113" s="42">
        <f>SUM('By Lot'!H787,'By Lot'!H803,'By Lot'!H851,'By Lot'!H867,'By Lot'!H883,'By Lot'!H899,'By Lot'!H915,'By Lot'!H1027,'By Lot'!H1043,'By Lot'!H1059,'By Lot'!H1075,'By Lot'!H1091,'By Lot'!H1107,'By Lot'!H1123)</f>
        <v>3</v>
      </c>
      <c r="I113" s="42">
        <f>SUM('By Lot'!I787,'By Lot'!I803,'By Lot'!I851,'By Lot'!I867,'By Lot'!I883,'By Lot'!I899,'By Lot'!I915,'By Lot'!I1027,'By Lot'!I1043,'By Lot'!I1059,'By Lot'!I1075,'By Lot'!I1091,'By Lot'!I1107,'By Lot'!I1123)</f>
        <v>4</v>
      </c>
      <c r="J113" s="42">
        <f>SUM('By Lot'!J787,'By Lot'!J803,'By Lot'!J851,'By Lot'!J867,'By Lot'!J883,'By Lot'!J899,'By Lot'!J915,'By Lot'!J1027,'By Lot'!J1043,'By Lot'!J1059,'By Lot'!J1075,'By Lot'!J1091,'By Lot'!J1107,'By Lot'!J1123)</f>
        <v>3</v>
      </c>
      <c r="K113" s="42">
        <f>SUM('By Lot'!K787,'By Lot'!K803,'By Lot'!K851,'By Lot'!K867,'By Lot'!K883,'By Lot'!K899,'By Lot'!K915,'By Lot'!K1027,'By Lot'!K1043,'By Lot'!K1059,'By Lot'!K1075,'By Lot'!K1091,'By Lot'!K1107,'By Lot'!K1123)</f>
        <v>3</v>
      </c>
      <c r="L113" s="42">
        <f>SUM('By Lot'!L787,'By Lot'!L803,'By Lot'!L851,'By Lot'!L867,'By Lot'!L883,'By Lot'!L899,'By Lot'!L915,'By Lot'!L1027,'By Lot'!L1043,'By Lot'!L1059,'By Lot'!L1075,'By Lot'!L1091,'By Lot'!L1107,'By Lot'!L1123)</f>
        <v>4</v>
      </c>
      <c r="M113" s="43">
        <f>SUM('By Lot'!M787,'By Lot'!M803,'By Lot'!M851,'By Lot'!M867,'By Lot'!M883,'By Lot'!M899,'By Lot'!M915,'By Lot'!M1027,'By Lot'!M1043,'By Lot'!M1059,'By Lot'!M1075,'By Lot'!M1091,'By Lot'!M1107,'By Lot'!M1123)</f>
        <v>6</v>
      </c>
      <c r="N113" s="44">
        <f t="shared" si="9"/>
        <v>2</v>
      </c>
      <c r="O113" s="45">
        <f t="shared" si="10"/>
        <v>7</v>
      </c>
      <c r="P113" s="46">
        <f t="shared" si="11"/>
        <v>0.7777777777777778</v>
      </c>
    </row>
    <row r="114" spans="1:16" ht="11.25">
      <c r="A114" s="5"/>
      <c r="B114" s="40" t="s">
        <v>297</v>
      </c>
      <c r="C114" s="40">
        <f>SUM('By Lot'!C788,'By Lot'!C804,'By Lot'!C852,'By Lot'!C868,'By Lot'!C884,'By Lot'!C900,'By Lot'!C916,'By Lot'!C1028,'By Lot'!C1044,'By Lot'!C1060,'By Lot'!C1076,'By Lot'!C1092,'By Lot'!C1108,'By Lot'!C1124)</f>
        <v>6</v>
      </c>
      <c r="D114" s="41">
        <f>SUM('By Lot'!D788,'By Lot'!D804,'By Lot'!D852,'By Lot'!D868,'By Lot'!D884,'By Lot'!D900,'By Lot'!D916,'By Lot'!D1028,'By Lot'!D1044,'By Lot'!D1060,'By Lot'!D1076,'By Lot'!D1092,'By Lot'!D1108,'By Lot'!D1124)</f>
        <v>3</v>
      </c>
      <c r="E114" s="42">
        <f>SUM('By Lot'!E788,'By Lot'!E804,'By Lot'!E852,'By Lot'!E868,'By Lot'!E884,'By Lot'!E900,'By Lot'!E916,'By Lot'!E1028,'By Lot'!E1044,'By Lot'!E1060,'By Lot'!E1076,'By Lot'!E1092,'By Lot'!E1108,'By Lot'!E1124)</f>
        <v>5</v>
      </c>
      <c r="F114" s="42">
        <f>SUM('By Lot'!F788,'By Lot'!F804,'By Lot'!F852,'By Lot'!F868,'By Lot'!F884,'By Lot'!F900,'By Lot'!F916,'By Lot'!F1028,'By Lot'!F1044,'By Lot'!F1060,'By Lot'!F1076,'By Lot'!F1092,'By Lot'!F1108,'By Lot'!F1124)</f>
        <v>3</v>
      </c>
      <c r="G114" s="42">
        <f>SUM('By Lot'!G788,'By Lot'!G804,'By Lot'!G852,'By Lot'!G868,'By Lot'!G884,'By Lot'!G900,'By Lot'!G916,'By Lot'!G1028,'By Lot'!G1044,'By Lot'!G1060,'By Lot'!G1076,'By Lot'!G1092,'By Lot'!G1108,'By Lot'!G1124)</f>
        <v>3</v>
      </c>
      <c r="H114" s="42">
        <f>SUM('By Lot'!H788,'By Lot'!H804,'By Lot'!H852,'By Lot'!H868,'By Lot'!H884,'By Lot'!H900,'By Lot'!H916,'By Lot'!H1028,'By Lot'!H1044,'By Lot'!H1060,'By Lot'!H1076,'By Lot'!H1092,'By Lot'!H1108,'By Lot'!H1124)</f>
        <v>4</v>
      </c>
      <c r="I114" s="42">
        <f>SUM('By Lot'!I788,'By Lot'!I804,'By Lot'!I852,'By Lot'!I868,'By Lot'!I884,'By Lot'!I900,'By Lot'!I916,'By Lot'!I1028,'By Lot'!I1044,'By Lot'!I1060,'By Lot'!I1076,'By Lot'!I1092,'By Lot'!I1108,'By Lot'!I1124)</f>
        <v>3</v>
      </c>
      <c r="J114" s="42">
        <f>SUM('By Lot'!J788,'By Lot'!J804,'By Lot'!J852,'By Lot'!J868,'By Lot'!J884,'By Lot'!J900,'By Lot'!J916,'By Lot'!J1028,'By Lot'!J1044,'By Lot'!J1060,'By Lot'!J1076,'By Lot'!J1092,'By Lot'!J1108,'By Lot'!J1124)</f>
        <v>2</v>
      </c>
      <c r="K114" s="42">
        <f>SUM('By Lot'!K788,'By Lot'!K804,'By Lot'!K852,'By Lot'!K868,'By Lot'!K884,'By Lot'!K900,'By Lot'!K916,'By Lot'!K1028,'By Lot'!K1044,'By Lot'!K1060,'By Lot'!K1076,'By Lot'!K1092,'By Lot'!K1108,'By Lot'!K1124)</f>
        <v>2</v>
      </c>
      <c r="L114" s="42">
        <f>SUM('By Lot'!L788,'By Lot'!L804,'By Lot'!L852,'By Lot'!L868,'By Lot'!L884,'By Lot'!L900,'By Lot'!L916,'By Lot'!L1028,'By Lot'!L1044,'By Lot'!L1060,'By Lot'!L1076,'By Lot'!L1092,'By Lot'!L1108,'By Lot'!L1124)</f>
        <v>2</v>
      </c>
      <c r="M114" s="43">
        <f>SUM('By Lot'!M788,'By Lot'!M804,'By Lot'!M852,'By Lot'!M868,'By Lot'!M884,'By Lot'!M900,'By Lot'!M916,'By Lot'!M1028,'By Lot'!M1044,'By Lot'!M1060,'By Lot'!M1076,'By Lot'!M1092,'By Lot'!M1108,'By Lot'!M1124)</f>
        <v>2</v>
      </c>
      <c r="N114" s="44">
        <f t="shared" si="9"/>
        <v>2</v>
      </c>
      <c r="O114" s="45">
        <f t="shared" si="10"/>
        <v>4</v>
      </c>
      <c r="P114" s="46">
        <f t="shared" si="11"/>
        <v>0.6666666666666666</v>
      </c>
    </row>
    <row r="115" spans="1:16" ht="11.25">
      <c r="A115" s="5"/>
      <c r="B115" s="40" t="s">
        <v>4</v>
      </c>
      <c r="C115" s="40">
        <f>SUM('By Lot'!C789,'By Lot'!C805,'By Lot'!C853,'By Lot'!C869,'By Lot'!C885,'By Lot'!C901,'By Lot'!C917,'By Lot'!C1029,'By Lot'!C1045,'By Lot'!C1061,'By Lot'!C1077,'By Lot'!C1093,'By Lot'!C1109,'By Lot'!C1125)</f>
        <v>9</v>
      </c>
      <c r="D115" s="41">
        <f>SUM('By Lot'!D789,'By Lot'!D805,'By Lot'!D853,'By Lot'!D869,'By Lot'!D885,'By Lot'!D901,'By Lot'!D917,'By Lot'!D1029,'By Lot'!D1045,'By Lot'!D1061,'By Lot'!D1077,'By Lot'!D1093,'By Lot'!D1109,'By Lot'!D1125)</f>
        <v>8</v>
      </c>
      <c r="E115" s="42">
        <f>SUM('By Lot'!E789,'By Lot'!E805,'By Lot'!E853,'By Lot'!E869,'By Lot'!E885,'By Lot'!E901,'By Lot'!E917,'By Lot'!E1029,'By Lot'!E1045,'By Lot'!E1061,'By Lot'!E1077,'By Lot'!E1093,'By Lot'!E1109,'By Lot'!E1125)</f>
        <v>6</v>
      </c>
      <c r="F115" s="42">
        <f>SUM('By Lot'!F789,'By Lot'!F805,'By Lot'!F853,'By Lot'!F869,'By Lot'!F885,'By Lot'!F901,'By Lot'!F917,'By Lot'!F1029,'By Lot'!F1045,'By Lot'!F1061,'By Lot'!F1077,'By Lot'!F1093,'By Lot'!F1109,'By Lot'!F1125)</f>
        <v>4</v>
      </c>
      <c r="G115" s="42">
        <f>SUM('By Lot'!G789,'By Lot'!G805,'By Lot'!G853,'By Lot'!G869,'By Lot'!G885,'By Lot'!G901,'By Lot'!G917,'By Lot'!G1029,'By Lot'!G1045,'By Lot'!G1061,'By Lot'!G1077,'By Lot'!G1093,'By Lot'!G1109,'By Lot'!G1125)</f>
        <v>4</v>
      </c>
      <c r="H115" s="42">
        <f>SUM('By Lot'!H789,'By Lot'!H805,'By Lot'!H853,'By Lot'!H869,'By Lot'!H885,'By Lot'!H901,'By Lot'!H917,'By Lot'!H1029,'By Lot'!H1045,'By Lot'!H1061,'By Lot'!H1077,'By Lot'!H1093,'By Lot'!H1109,'By Lot'!H1125)</f>
        <v>4</v>
      </c>
      <c r="I115" s="42">
        <f>SUM('By Lot'!I789,'By Lot'!I805,'By Lot'!I853,'By Lot'!I869,'By Lot'!I885,'By Lot'!I901,'By Lot'!I917,'By Lot'!I1029,'By Lot'!I1045,'By Lot'!I1061,'By Lot'!I1077,'By Lot'!I1093,'By Lot'!I1109,'By Lot'!I1125)</f>
        <v>4</v>
      </c>
      <c r="J115" s="42">
        <f>SUM('By Lot'!J789,'By Lot'!J805,'By Lot'!J853,'By Lot'!J869,'By Lot'!J885,'By Lot'!J901,'By Lot'!J917,'By Lot'!J1029,'By Lot'!J1045,'By Lot'!J1061,'By Lot'!J1077,'By Lot'!J1093,'By Lot'!J1109,'By Lot'!J1125)</f>
        <v>3</v>
      </c>
      <c r="K115" s="42">
        <f>SUM('By Lot'!K789,'By Lot'!K805,'By Lot'!K853,'By Lot'!K869,'By Lot'!K885,'By Lot'!K901,'By Lot'!K917,'By Lot'!K1029,'By Lot'!K1045,'By Lot'!K1061,'By Lot'!K1077,'By Lot'!K1093,'By Lot'!K1109,'By Lot'!K1125)</f>
        <v>4</v>
      </c>
      <c r="L115" s="42">
        <f>SUM('By Lot'!L789,'By Lot'!L805,'By Lot'!L853,'By Lot'!L869,'By Lot'!L885,'By Lot'!L901,'By Lot'!L917,'By Lot'!L1029,'By Lot'!L1045,'By Lot'!L1061,'By Lot'!L1077,'By Lot'!L1093,'By Lot'!L1109,'By Lot'!L1125)</f>
        <v>4</v>
      </c>
      <c r="M115" s="43">
        <f>SUM('By Lot'!M789,'By Lot'!M805,'By Lot'!M853,'By Lot'!M869,'By Lot'!M885,'By Lot'!M901,'By Lot'!M917,'By Lot'!M1029,'By Lot'!M1045,'By Lot'!M1061,'By Lot'!M1077,'By Lot'!M1093,'By Lot'!M1109,'By Lot'!M1125)</f>
        <v>6</v>
      </c>
      <c r="N115" s="44">
        <f t="shared" si="9"/>
        <v>3</v>
      </c>
      <c r="O115" s="45">
        <f t="shared" si="10"/>
        <v>6</v>
      </c>
      <c r="P115" s="46">
        <f t="shared" si="11"/>
        <v>0.6666666666666666</v>
      </c>
    </row>
    <row r="116" spans="1:16" ht="11.25">
      <c r="A116" s="47"/>
      <c r="B116" s="48" t="s">
        <v>5</v>
      </c>
      <c r="C116" s="48">
        <f aca="true" t="shared" si="15" ref="C116:M116">SUM(C106:C115)</f>
        <v>2168</v>
      </c>
      <c r="D116" s="49">
        <f t="shared" si="15"/>
        <v>1429</v>
      </c>
      <c r="E116" s="50">
        <f t="shared" si="15"/>
        <v>899</v>
      </c>
      <c r="F116" s="50">
        <f t="shared" si="15"/>
        <v>513</v>
      </c>
      <c r="G116" s="50">
        <f t="shared" si="15"/>
        <v>338</v>
      </c>
      <c r="H116" s="50">
        <f t="shared" si="15"/>
        <v>323</v>
      </c>
      <c r="I116" s="50">
        <f t="shared" si="15"/>
        <v>399</v>
      </c>
      <c r="J116" s="50">
        <f t="shared" si="15"/>
        <v>393</v>
      </c>
      <c r="K116" s="50">
        <f t="shared" si="15"/>
        <v>477</v>
      </c>
      <c r="L116" s="50">
        <f t="shared" si="15"/>
        <v>678</v>
      </c>
      <c r="M116" s="51">
        <f t="shared" si="15"/>
        <v>953</v>
      </c>
      <c r="N116" s="52">
        <f t="shared" si="9"/>
        <v>323</v>
      </c>
      <c r="O116" s="53">
        <f t="shared" si="10"/>
        <v>1845</v>
      </c>
      <c r="P116" s="54">
        <f t="shared" si="11"/>
        <v>0.8510147601476015</v>
      </c>
    </row>
    <row r="117" spans="1:16" ht="11.25">
      <c r="A117" s="39" t="s">
        <v>259</v>
      </c>
      <c r="B117" s="40" t="s">
        <v>0</v>
      </c>
      <c r="C117" s="40">
        <f>SUM('By Lot'!C1479,'By Lot'!C1495,'By Lot'!C1511,'By Lot'!C1527,'By Lot'!C1575,'By Lot'!C1591)</f>
        <v>137</v>
      </c>
      <c r="D117" s="41">
        <f>SUM('By Lot'!D1479,'By Lot'!D1495,'By Lot'!D1511,'By Lot'!D1527,'By Lot'!D1575,'By Lot'!D1591)</f>
        <v>89</v>
      </c>
      <c r="E117" s="42">
        <f>SUM('By Lot'!E1479,'By Lot'!E1495,'By Lot'!E1511,'By Lot'!E1527,'By Lot'!E1575,'By Lot'!E1591)</f>
        <v>60</v>
      </c>
      <c r="F117" s="42">
        <f>SUM('By Lot'!F1479,'By Lot'!F1495,'By Lot'!F1511,'By Lot'!F1527,'By Lot'!F1575,'By Lot'!F1591)</f>
        <v>35</v>
      </c>
      <c r="G117" s="42">
        <f>SUM('By Lot'!G1479,'By Lot'!G1495,'By Lot'!G1511,'By Lot'!G1527,'By Lot'!G1575,'By Lot'!G1591)</f>
        <v>19</v>
      </c>
      <c r="H117" s="42">
        <f>SUM('By Lot'!H1479,'By Lot'!H1495,'By Lot'!H1511,'By Lot'!H1527,'By Lot'!H1575,'By Lot'!H1591)</f>
        <v>13</v>
      </c>
      <c r="I117" s="42">
        <f>SUM('By Lot'!I1479,'By Lot'!I1495,'By Lot'!I1511,'By Lot'!I1527,'By Lot'!I1575,'By Lot'!I1591)</f>
        <v>16</v>
      </c>
      <c r="J117" s="42">
        <f>SUM('By Lot'!J1479,'By Lot'!J1495,'By Lot'!J1511,'By Lot'!J1527,'By Lot'!J1575,'By Lot'!J1591)</f>
        <v>14</v>
      </c>
      <c r="K117" s="42">
        <f>SUM('By Lot'!K1479,'By Lot'!K1495,'By Lot'!K1511,'By Lot'!K1527,'By Lot'!K1575,'By Lot'!K1591)</f>
        <v>17</v>
      </c>
      <c r="L117" s="42">
        <f>SUM('By Lot'!L1479,'By Lot'!L1495,'By Lot'!L1511,'By Lot'!L1527,'By Lot'!L1575,'By Lot'!L1591)</f>
        <v>23</v>
      </c>
      <c r="M117" s="43">
        <f>SUM('By Lot'!M1479,'By Lot'!M1495,'By Lot'!M1511,'By Lot'!M1527,'By Lot'!M1575,'By Lot'!M1591)</f>
        <v>28</v>
      </c>
      <c r="N117" s="44">
        <f t="shared" si="9"/>
        <v>13</v>
      </c>
      <c r="O117" s="45">
        <f t="shared" si="10"/>
        <v>124</v>
      </c>
      <c r="P117" s="46">
        <f t="shared" si="11"/>
        <v>0.9051094890510949</v>
      </c>
    </row>
    <row r="118" spans="1:16" ht="11.25">
      <c r="A118" s="5" t="s">
        <v>266</v>
      </c>
      <c r="B118" s="40" t="s">
        <v>1</v>
      </c>
      <c r="C118" s="40">
        <f>SUM('By Lot'!C1480,'By Lot'!C1496,'By Lot'!C1512,'By Lot'!C1528,'By Lot'!C1576,'By Lot'!C1592)</f>
        <v>183</v>
      </c>
      <c r="D118" s="41">
        <f>SUM('By Lot'!D1480,'By Lot'!D1496,'By Lot'!D1512,'By Lot'!D1528,'By Lot'!D1576,'By Lot'!D1592)</f>
        <v>71</v>
      </c>
      <c r="E118" s="42">
        <f>SUM('By Lot'!E1480,'By Lot'!E1496,'By Lot'!E1512,'By Lot'!E1528,'By Lot'!E1576,'By Lot'!E1592)</f>
        <v>8</v>
      </c>
      <c r="F118" s="42">
        <f>SUM('By Lot'!F1480,'By Lot'!F1496,'By Lot'!F1512,'By Lot'!F1528,'By Lot'!F1576,'By Lot'!F1592)</f>
        <v>0</v>
      </c>
      <c r="G118" s="42">
        <f>SUM('By Lot'!G1480,'By Lot'!G1496,'By Lot'!G1512,'By Lot'!G1528,'By Lot'!G1576,'By Lot'!G1592)</f>
        <v>1</v>
      </c>
      <c r="H118" s="42">
        <f>SUM('By Lot'!H1480,'By Lot'!H1496,'By Lot'!H1512,'By Lot'!H1528,'By Lot'!H1576,'By Lot'!H1592)</f>
        <v>1</v>
      </c>
      <c r="I118" s="42">
        <f>SUM('By Lot'!I1480,'By Lot'!I1496,'By Lot'!I1512,'By Lot'!I1528,'By Lot'!I1576,'By Lot'!I1592)</f>
        <v>3</v>
      </c>
      <c r="J118" s="42">
        <f>SUM('By Lot'!J1480,'By Lot'!J1496,'By Lot'!J1512,'By Lot'!J1528,'By Lot'!J1576,'By Lot'!J1592)</f>
        <v>4</v>
      </c>
      <c r="K118" s="42">
        <f>SUM('By Lot'!K1480,'By Lot'!K1496,'By Lot'!K1512,'By Lot'!K1528,'By Lot'!K1576,'By Lot'!K1592)</f>
        <v>15</v>
      </c>
      <c r="L118" s="42">
        <f>SUM('By Lot'!L1480,'By Lot'!L1496,'By Lot'!L1512,'By Lot'!L1528,'By Lot'!L1576,'By Lot'!L1592)</f>
        <v>21</v>
      </c>
      <c r="M118" s="43">
        <f>SUM('By Lot'!M1480,'By Lot'!M1496,'By Lot'!M1512,'By Lot'!M1528,'By Lot'!M1576,'By Lot'!M1592)</f>
        <v>47</v>
      </c>
      <c r="N118" s="44">
        <f t="shared" si="9"/>
        <v>0</v>
      </c>
      <c r="O118" s="45">
        <f t="shared" si="10"/>
        <v>183</v>
      </c>
      <c r="P118" s="46">
        <f t="shared" si="11"/>
        <v>1</v>
      </c>
    </row>
    <row r="119" spans="1:16" ht="11.25">
      <c r="A119" s="5"/>
      <c r="B119" s="40" t="s">
        <v>2</v>
      </c>
      <c r="C119" s="40">
        <f>SUM('By Lot'!C1481,'By Lot'!C1497,'By Lot'!C1513,'By Lot'!C1529,'By Lot'!C1577,'By Lot'!C1593)</f>
        <v>108</v>
      </c>
      <c r="D119" s="41">
        <f>SUM('By Lot'!D1481,'By Lot'!D1497,'By Lot'!D1513,'By Lot'!D1529,'By Lot'!D1577,'By Lot'!D1593)</f>
        <v>18</v>
      </c>
      <c r="E119" s="42">
        <f>SUM('By Lot'!E1481,'By Lot'!E1497,'By Lot'!E1513,'By Lot'!E1529,'By Lot'!E1577,'By Lot'!E1593)</f>
        <v>0</v>
      </c>
      <c r="F119" s="42">
        <f>SUM('By Lot'!F1481,'By Lot'!F1497,'By Lot'!F1513,'By Lot'!F1529,'By Lot'!F1577,'By Lot'!F1593)</f>
        <v>0</v>
      </c>
      <c r="G119" s="42">
        <f>SUM('By Lot'!G1481,'By Lot'!G1497,'By Lot'!G1513,'By Lot'!G1529,'By Lot'!G1577,'By Lot'!G1593)</f>
        <v>0</v>
      </c>
      <c r="H119" s="42">
        <f>SUM('By Lot'!H1481,'By Lot'!H1497,'By Lot'!H1513,'By Lot'!H1529,'By Lot'!H1577,'By Lot'!H1593)</f>
        <v>0</v>
      </c>
      <c r="I119" s="42">
        <f>SUM('By Lot'!I1481,'By Lot'!I1497,'By Lot'!I1513,'By Lot'!I1529,'By Lot'!I1577,'By Lot'!I1593)</f>
        <v>0</v>
      </c>
      <c r="J119" s="42">
        <f>SUM('By Lot'!J1481,'By Lot'!J1497,'By Lot'!J1513,'By Lot'!J1529,'By Lot'!J1577,'By Lot'!J1593)</f>
        <v>0</v>
      </c>
      <c r="K119" s="42">
        <f>SUM('By Lot'!K1481,'By Lot'!K1497,'By Lot'!K1513,'By Lot'!K1529,'By Lot'!K1577,'By Lot'!K1593)</f>
        <v>0</v>
      </c>
      <c r="L119" s="42">
        <f>SUM('By Lot'!L1481,'By Lot'!L1497,'By Lot'!L1513,'By Lot'!L1529,'By Lot'!L1577,'By Lot'!L1593)</f>
        <v>0</v>
      </c>
      <c r="M119" s="43">
        <f>SUM('By Lot'!M1481,'By Lot'!M1497,'By Lot'!M1513,'By Lot'!M1529,'By Lot'!M1577,'By Lot'!M1593)</f>
        <v>0</v>
      </c>
      <c r="N119" s="44">
        <f t="shared" si="9"/>
        <v>0</v>
      </c>
      <c r="O119" s="45">
        <f t="shared" si="10"/>
        <v>108</v>
      </c>
      <c r="P119" s="46">
        <f t="shared" si="11"/>
        <v>1</v>
      </c>
    </row>
    <row r="120" spans="1:16" ht="11.25">
      <c r="A120" s="5"/>
      <c r="B120" s="40" t="s">
        <v>494</v>
      </c>
      <c r="C120" s="40">
        <f>SUM('By Lot'!C1482,'By Lot'!C1498,'By Lot'!C1514,'By Lot'!C1530,'By Lot'!C1578,'By Lot'!C1594)</f>
        <v>18</v>
      </c>
      <c r="D120" s="41">
        <f>SUM('By Lot'!D1482,'By Lot'!D1498,'By Lot'!D1514,'By Lot'!D1530,'By Lot'!D1578,'By Lot'!D1594)</f>
        <v>7</v>
      </c>
      <c r="E120" s="42">
        <f>SUM('By Lot'!E1482,'By Lot'!E1498,'By Lot'!E1514,'By Lot'!E1530,'By Lot'!E1578,'By Lot'!E1594)</f>
        <v>4</v>
      </c>
      <c r="F120" s="42">
        <f>SUM('By Lot'!F1482,'By Lot'!F1498,'By Lot'!F1514,'By Lot'!F1530,'By Lot'!F1578,'By Lot'!F1594)</f>
        <v>3</v>
      </c>
      <c r="G120" s="42">
        <f>SUM('By Lot'!G1482,'By Lot'!G1498,'By Lot'!G1514,'By Lot'!G1530,'By Lot'!G1578,'By Lot'!G1594)</f>
        <v>1</v>
      </c>
      <c r="H120" s="42">
        <f>SUM('By Lot'!H1482,'By Lot'!H1498,'By Lot'!H1514,'By Lot'!H1530,'By Lot'!H1578,'By Lot'!H1594)</f>
        <v>4</v>
      </c>
      <c r="I120" s="42">
        <f>SUM('By Lot'!I1482,'By Lot'!I1498,'By Lot'!I1514,'By Lot'!I1530,'By Lot'!I1578,'By Lot'!I1594)</f>
        <v>2</v>
      </c>
      <c r="J120" s="42">
        <f>SUM('By Lot'!J1482,'By Lot'!J1498,'By Lot'!J1514,'By Lot'!J1530,'By Lot'!J1578,'By Lot'!J1594)</f>
        <v>2</v>
      </c>
      <c r="K120" s="42">
        <f>SUM('By Lot'!K1482,'By Lot'!K1498,'By Lot'!K1514,'By Lot'!K1530,'By Lot'!K1578,'By Lot'!K1594)</f>
        <v>4</v>
      </c>
      <c r="L120" s="42">
        <f>SUM('By Lot'!L1482,'By Lot'!L1498,'By Lot'!L1514,'By Lot'!L1530,'By Lot'!L1578,'By Lot'!L1594)</f>
        <v>4</v>
      </c>
      <c r="M120" s="43">
        <f>SUM('By Lot'!M1482,'By Lot'!M1498,'By Lot'!M1514,'By Lot'!M1530,'By Lot'!M1578,'By Lot'!M1594)</f>
        <v>2</v>
      </c>
      <c r="N120" s="44">
        <f t="shared" si="9"/>
        <v>1</v>
      </c>
      <c r="O120" s="45">
        <f t="shared" si="10"/>
        <v>17</v>
      </c>
      <c r="P120" s="46">
        <f t="shared" si="11"/>
        <v>0.9444444444444444</v>
      </c>
    </row>
    <row r="121" spans="1:16" ht="11.25">
      <c r="A121" s="5"/>
      <c r="B121" s="40" t="s">
        <v>3</v>
      </c>
      <c r="C121" s="40">
        <f>SUM('By Lot'!C1483,'By Lot'!C1499,'By Lot'!C1515,'By Lot'!C1531,'By Lot'!C1579,'By Lot'!C1595)</f>
        <v>23</v>
      </c>
      <c r="D121" s="41">
        <f>SUM('By Lot'!D1483,'By Lot'!D1499,'By Lot'!D1515,'By Lot'!D1531,'By Lot'!D1579,'By Lot'!D1595)</f>
        <v>19</v>
      </c>
      <c r="E121" s="42">
        <f>SUM('By Lot'!E1483,'By Lot'!E1499,'By Lot'!E1515,'By Lot'!E1531,'By Lot'!E1579,'By Lot'!E1595)</f>
        <v>15</v>
      </c>
      <c r="F121" s="42">
        <f>SUM('By Lot'!F1483,'By Lot'!F1499,'By Lot'!F1515,'By Lot'!F1531,'By Lot'!F1579,'By Lot'!F1595)</f>
        <v>10</v>
      </c>
      <c r="G121" s="42">
        <f>SUM('By Lot'!G1483,'By Lot'!G1499,'By Lot'!G1515,'By Lot'!G1531,'By Lot'!G1579,'By Lot'!G1595)</f>
        <v>9</v>
      </c>
      <c r="H121" s="42">
        <f>SUM('By Lot'!H1483,'By Lot'!H1499,'By Lot'!H1515,'By Lot'!H1531,'By Lot'!H1579,'By Lot'!H1595)</f>
        <v>7</v>
      </c>
      <c r="I121" s="42">
        <f>SUM('By Lot'!I1483,'By Lot'!I1499,'By Lot'!I1515,'By Lot'!I1531,'By Lot'!I1579,'By Lot'!I1595)</f>
        <v>8</v>
      </c>
      <c r="J121" s="42">
        <f>SUM('By Lot'!J1483,'By Lot'!J1499,'By Lot'!J1515,'By Lot'!J1531,'By Lot'!J1579,'By Lot'!J1595)</f>
        <v>8</v>
      </c>
      <c r="K121" s="42">
        <f>SUM('By Lot'!K1483,'By Lot'!K1499,'By Lot'!K1515,'By Lot'!K1531,'By Lot'!K1579,'By Lot'!K1595)</f>
        <v>10</v>
      </c>
      <c r="L121" s="42">
        <f>SUM('By Lot'!L1483,'By Lot'!L1499,'By Lot'!L1515,'By Lot'!L1531,'By Lot'!L1579,'By Lot'!L1595)</f>
        <v>11</v>
      </c>
      <c r="M121" s="43">
        <f>SUM('By Lot'!M1483,'By Lot'!M1499,'By Lot'!M1515,'By Lot'!M1531,'By Lot'!M1579,'By Lot'!M1595)</f>
        <v>12</v>
      </c>
      <c r="N121" s="44">
        <f t="shared" si="9"/>
        <v>7</v>
      </c>
      <c r="O121" s="45">
        <f t="shared" si="10"/>
        <v>16</v>
      </c>
      <c r="P121" s="46">
        <f t="shared" si="11"/>
        <v>0.6956521739130435</v>
      </c>
    </row>
    <row r="122" spans="1:16" ht="11.25">
      <c r="A122" s="5"/>
      <c r="B122" s="40" t="s">
        <v>105</v>
      </c>
      <c r="C122" s="40"/>
      <c r="D122" s="41"/>
      <c r="E122" s="42"/>
      <c r="F122" s="42"/>
      <c r="G122" s="42"/>
      <c r="H122" s="42"/>
      <c r="I122" s="42"/>
      <c r="J122" s="42"/>
      <c r="K122" s="42"/>
      <c r="L122" s="42"/>
      <c r="M122" s="43"/>
      <c r="N122" s="44"/>
      <c r="O122" s="45"/>
      <c r="P122" s="46"/>
    </row>
    <row r="123" spans="1:16" ht="11.25">
      <c r="A123" s="5"/>
      <c r="B123" s="40" t="s">
        <v>109</v>
      </c>
      <c r="C123" s="40">
        <f>SUM('By Lot'!C1490,'By Lot'!C1506,'By Lot'!C1522,'By Lot'!C1538,'By Lot'!C1586,'By Lot'!C1602)</f>
        <v>14</v>
      </c>
      <c r="D123" s="41">
        <f>SUM('By Lot'!D1490,'By Lot'!D1506,'By Lot'!D1522,'By Lot'!D1538,'By Lot'!D1586,'By Lot'!D1602)</f>
        <v>7</v>
      </c>
      <c r="E123" s="42">
        <f>SUM('By Lot'!E1490,'By Lot'!E1506,'By Lot'!E1522,'By Lot'!E1538,'By Lot'!E1586,'By Lot'!E1602)</f>
        <v>7</v>
      </c>
      <c r="F123" s="42">
        <f>SUM('By Lot'!F1490,'By Lot'!F1506,'By Lot'!F1522,'By Lot'!F1538,'By Lot'!F1586,'By Lot'!F1602)</f>
        <v>6</v>
      </c>
      <c r="G123" s="42">
        <f>SUM('By Lot'!G1490,'By Lot'!G1506,'By Lot'!G1522,'By Lot'!G1538,'By Lot'!G1586,'By Lot'!G1602)</f>
        <v>5</v>
      </c>
      <c r="H123" s="42">
        <f>SUM('By Lot'!H1490,'By Lot'!H1506,'By Lot'!H1522,'By Lot'!H1538,'By Lot'!H1586,'By Lot'!H1602)</f>
        <v>5</v>
      </c>
      <c r="I123" s="42">
        <f>SUM('By Lot'!I1490,'By Lot'!I1506,'By Lot'!I1522,'By Lot'!I1538,'By Lot'!I1586,'By Lot'!I1602)</f>
        <v>6</v>
      </c>
      <c r="J123" s="42">
        <f>SUM('By Lot'!J1490,'By Lot'!J1506,'By Lot'!J1522,'By Lot'!J1538,'By Lot'!J1586,'By Lot'!J1602)</f>
        <v>5</v>
      </c>
      <c r="K123" s="42">
        <f>SUM('By Lot'!K1490,'By Lot'!K1506,'By Lot'!K1522,'By Lot'!K1538,'By Lot'!K1586,'By Lot'!K1602)</f>
        <v>5</v>
      </c>
      <c r="L123" s="42">
        <f>SUM('By Lot'!L1490,'By Lot'!L1506,'By Lot'!L1522,'By Lot'!L1538,'By Lot'!L1586,'By Lot'!L1602)</f>
        <v>6</v>
      </c>
      <c r="M123" s="43">
        <f>SUM('By Lot'!M1490,'By Lot'!M1506,'By Lot'!M1522,'By Lot'!M1538,'By Lot'!M1586,'By Lot'!M1602)</f>
        <v>8</v>
      </c>
      <c r="N123" s="44">
        <f t="shared" si="9"/>
        <v>5</v>
      </c>
      <c r="O123" s="45">
        <f t="shared" si="10"/>
        <v>9</v>
      </c>
      <c r="P123" s="46">
        <f t="shared" si="11"/>
        <v>0.6428571428571429</v>
      </c>
    </row>
    <row r="124" spans="1:16" ht="11.25">
      <c r="A124" s="5"/>
      <c r="B124" s="40" t="s">
        <v>296</v>
      </c>
      <c r="C124" s="40"/>
      <c r="D124" s="41"/>
      <c r="E124" s="42"/>
      <c r="F124" s="42"/>
      <c r="G124" s="42"/>
      <c r="H124" s="42"/>
      <c r="I124" s="42"/>
      <c r="J124" s="42"/>
      <c r="K124" s="42"/>
      <c r="L124" s="42"/>
      <c r="M124" s="43"/>
      <c r="N124" s="44"/>
      <c r="O124" s="45"/>
      <c r="P124" s="46"/>
    </row>
    <row r="125" spans="1:16" ht="11.25">
      <c r="A125" s="5"/>
      <c r="B125" s="40" t="s">
        <v>297</v>
      </c>
      <c r="C125" s="40">
        <f>SUM('By Lot'!C1492,'By Lot'!C1508,'By Lot'!C1524,'By Lot'!C1540,'By Lot'!C1588,'By Lot'!C1604)</f>
        <v>8</v>
      </c>
      <c r="D125" s="41">
        <f>SUM('By Lot'!D1492,'By Lot'!D1508,'By Lot'!D1524,'By Lot'!D1540,'By Lot'!D1588,'By Lot'!D1604)</f>
        <v>5</v>
      </c>
      <c r="E125" s="42">
        <f>SUM('By Lot'!E1492,'By Lot'!E1508,'By Lot'!E1524,'By Lot'!E1540,'By Lot'!E1588,'By Lot'!E1604)</f>
        <v>3</v>
      </c>
      <c r="F125" s="42">
        <f>SUM('By Lot'!F1492,'By Lot'!F1508,'By Lot'!F1524,'By Lot'!F1540,'By Lot'!F1588,'By Lot'!F1604)</f>
        <v>2</v>
      </c>
      <c r="G125" s="42">
        <f>SUM('By Lot'!G1492,'By Lot'!G1508,'By Lot'!G1524,'By Lot'!G1540,'By Lot'!G1588,'By Lot'!G1604)</f>
        <v>2</v>
      </c>
      <c r="H125" s="42">
        <f>SUM('By Lot'!H1492,'By Lot'!H1508,'By Lot'!H1524,'By Lot'!H1540,'By Lot'!H1588,'By Lot'!H1604)</f>
        <v>2</v>
      </c>
      <c r="I125" s="42">
        <f>SUM('By Lot'!I1492,'By Lot'!I1508,'By Lot'!I1524,'By Lot'!I1540,'By Lot'!I1588,'By Lot'!I1604)</f>
        <v>3</v>
      </c>
      <c r="J125" s="42">
        <f>SUM('By Lot'!J1492,'By Lot'!J1508,'By Lot'!J1524,'By Lot'!J1540,'By Lot'!J1588,'By Lot'!J1604)</f>
        <v>3</v>
      </c>
      <c r="K125" s="42">
        <f>SUM('By Lot'!K1492,'By Lot'!K1508,'By Lot'!K1524,'By Lot'!K1540,'By Lot'!K1588,'By Lot'!K1604)</f>
        <v>3</v>
      </c>
      <c r="L125" s="42">
        <f>SUM('By Lot'!L1492,'By Lot'!L1508,'By Lot'!L1524,'By Lot'!L1540,'By Lot'!L1588,'By Lot'!L1604)</f>
        <v>4</v>
      </c>
      <c r="M125" s="43">
        <f>SUM('By Lot'!M1492,'By Lot'!M1508,'By Lot'!M1524,'By Lot'!M1540,'By Lot'!M1588,'By Lot'!M1604)</f>
        <v>5</v>
      </c>
      <c r="N125" s="44">
        <f t="shared" si="9"/>
        <v>2</v>
      </c>
      <c r="O125" s="45">
        <f t="shared" si="10"/>
        <v>6</v>
      </c>
      <c r="P125" s="46">
        <f t="shared" si="11"/>
        <v>0.75</v>
      </c>
    </row>
    <row r="126" spans="1:16" ht="11.25">
      <c r="A126" s="5"/>
      <c r="B126" s="40" t="s">
        <v>4</v>
      </c>
      <c r="C126" s="40">
        <f>SUM('By Lot'!C1493,'By Lot'!C1509,'By Lot'!C1525,'By Lot'!C1541,'By Lot'!C1589,'By Lot'!C1605)</f>
        <v>14</v>
      </c>
      <c r="D126" s="41">
        <f>SUM('By Lot'!D1493,'By Lot'!D1509,'By Lot'!D1525,'By Lot'!D1541,'By Lot'!D1589,'By Lot'!D1605)</f>
        <v>9</v>
      </c>
      <c r="E126" s="42">
        <f>SUM('By Lot'!E1493,'By Lot'!E1509,'By Lot'!E1525,'By Lot'!E1541,'By Lot'!E1589,'By Lot'!E1605)</f>
        <v>8</v>
      </c>
      <c r="F126" s="42">
        <f>SUM('By Lot'!F1493,'By Lot'!F1509,'By Lot'!F1525,'By Lot'!F1541,'By Lot'!F1589,'By Lot'!F1605)</f>
        <v>7</v>
      </c>
      <c r="G126" s="42">
        <f>SUM('By Lot'!G1493,'By Lot'!G1509,'By Lot'!G1525,'By Lot'!G1541,'By Lot'!G1589,'By Lot'!G1605)</f>
        <v>5</v>
      </c>
      <c r="H126" s="42">
        <f>SUM('By Lot'!H1493,'By Lot'!H1509,'By Lot'!H1525,'By Lot'!H1541,'By Lot'!H1589,'By Lot'!H1605)</f>
        <v>6</v>
      </c>
      <c r="I126" s="42">
        <f>SUM('By Lot'!I1493,'By Lot'!I1509,'By Lot'!I1525,'By Lot'!I1541,'By Lot'!I1589,'By Lot'!I1605)</f>
        <v>6</v>
      </c>
      <c r="J126" s="42">
        <f>SUM('By Lot'!J1493,'By Lot'!J1509,'By Lot'!J1525,'By Lot'!J1541,'By Lot'!J1589,'By Lot'!J1605)</f>
        <v>7</v>
      </c>
      <c r="K126" s="42">
        <f>SUM('By Lot'!K1493,'By Lot'!K1509,'By Lot'!K1525,'By Lot'!K1541,'By Lot'!K1589,'By Lot'!K1605)</f>
        <v>8</v>
      </c>
      <c r="L126" s="42">
        <f>SUM('By Lot'!L1493,'By Lot'!L1509,'By Lot'!L1525,'By Lot'!L1541,'By Lot'!L1589,'By Lot'!L1605)</f>
        <v>7</v>
      </c>
      <c r="M126" s="43">
        <f>SUM('By Lot'!M1493,'By Lot'!M1509,'By Lot'!M1525,'By Lot'!M1541,'By Lot'!M1589,'By Lot'!M1605)</f>
        <v>6</v>
      </c>
      <c r="N126" s="44">
        <f t="shared" si="9"/>
        <v>5</v>
      </c>
      <c r="O126" s="45">
        <f t="shared" si="10"/>
        <v>9</v>
      </c>
      <c r="P126" s="46">
        <f t="shared" si="11"/>
        <v>0.6428571428571429</v>
      </c>
    </row>
    <row r="127" spans="1:16" ht="11.25">
      <c r="A127" s="47"/>
      <c r="B127" s="48" t="s">
        <v>5</v>
      </c>
      <c r="C127" s="48">
        <f aca="true" t="shared" si="16" ref="C127:M127">SUM(C117:C126)</f>
        <v>505</v>
      </c>
      <c r="D127" s="49">
        <f t="shared" si="16"/>
        <v>225</v>
      </c>
      <c r="E127" s="50">
        <f t="shared" si="16"/>
        <v>105</v>
      </c>
      <c r="F127" s="50">
        <f t="shared" si="16"/>
        <v>63</v>
      </c>
      <c r="G127" s="50">
        <f t="shared" si="16"/>
        <v>42</v>
      </c>
      <c r="H127" s="50">
        <f t="shared" si="16"/>
        <v>38</v>
      </c>
      <c r="I127" s="50">
        <f t="shared" si="16"/>
        <v>44</v>
      </c>
      <c r="J127" s="50">
        <f t="shared" si="16"/>
        <v>43</v>
      </c>
      <c r="K127" s="50">
        <f t="shared" si="16"/>
        <v>62</v>
      </c>
      <c r="L127" s="50">
        <f t="shared" si="16"/>
        <v>76</v>
      </c>
      <c r="M127" s="51">
        <f t="shared" si="16"/>
        <v>108</v>
      </c>
      <c r="N127" s="52">
        <f t="shared" si="9"/>
        <v>38</v>
      </c>
      <c r="O127" s="53">
        <f t="shared" si="10"/>
        <v>467</v>
      </c>
      <c r="P127" s="54">
        <f t="shared" si="11"/>
        <v>0.9247524752475248</v>
      </c>
    </row>
    <row r="128" spans="1:16" ht="11.25">
      <c r="A128" s="39" t="s">
        <v>244</v>
      </c>
      <c r="B128" s="40" t="s">
        <v>0</v>
      </c>
      <c r="C128" s="40"/>
      <c r="D128" s="41"/>
      <c r="E128" s="42"/>
      <c r="F128" s="42"/>
      <c r="G128" s="42"/>
      <c r="H128" s="42"/>
      <c r="I128" s="42"/>
      <c r="J128" s="42"/>
      <c r="K128" s="42"/>
      <c r="L128" s="42"/>
      <c r="M128" s="43"/>
      <c r="N128" s="44"/>
      <c r="O128" s="45"/>
      <c r="P128" s="46"/>
    </row>
    <row r="129" spans="1:16" ht="11.25">
      <c r="A129" s="5" t="s">
        <v>267</v>
      </c>
      <c r="B129" s="40" t="s">
        <v>1</v>
      </c>
      <c r="C129" s="40">
        <f>SUM('By Lot'!C1560,'By Lot'!C1608)</f>
        <v>104</v>
      </c>
      <c r="D129" s="41">
        <f>SUM('By Lot'!D1560,'By Lot'!D1608)</f>
        <v>2</v>
      </c>
      <c r="E129" s="42">
        <f>SUM('By Lot'!E1560,'By Lot'!E1608)</f>
        <v>0</v>
      </c>
      <c r="F129" s="42">
        <f>SUM('By Lot'!F1560,'By Lot'!F1608)</f>
        <v>0</v>
      </c>
      <c r="G129" s="42">
        <f>SUM('By Lot'!G1560,'By Lot'!G1608)</f>
        <v>0</v>
      </c>
      <c r="H129" s="42">
        <f>SUM('By Lot'!H1560,'By Lot'!H1608)</f>
        <v>0</v>
      </c>
      <c r="I129" s="42">
        <f>SUM('By Lot'!I1560,'By Lot'!I1608)</f>
        <v>0</v>
      </c>
      <c r="J129" s="42">
        <f>SUM('By Lot'!J1560,'By Lot'!J1608)</f>
        <v>2</v>
      </c>
      <c r="K129" s="42">
        <f>SUM('By Lot'!K1560,'By Lot'!K1608)</f>
        <v>24</v>
      </c>
      <c r="L129" s="42">
        <f>SUM('By Lot'!L1560,'By Lot'!L1608)</f>
        <v>51</v>
      </c>
      <c r="M129" s="43">
        <f>SUM('By Lot'!M1560,'By Lot'!M1608)</f>
        <v>77</v>
      </c>
      <c r="N129" s="44">
        <f t="shared" si="9"/>
        <v>0</v>
      </c>
      <c r="O129" s="45">
        <f t="shared" si="10"/>
        <v>104</v>
      </c>
      <c r="P129" s="46">
        <f t="shared" si="11"/>
        <v>1</v>
      </c>
    </row>
    <row r="130" spans="1:16" ht="11.25">
      <c r="A130" s="5" t="s">
        <v>269</v>
      </c>
      <c r="B130" s="40" t="s">
        <v>2</v>
      </c>
      <c r="C130" s="40">
        <f>SUM('By Lot'!C1561,'By Lot'!C1609)</f>
        <v>88</v>
      </c>
      <c r="D130" s="41">
        <f>SUM('By Lot'!D1561,'By Lot'!D1609)</f>
        <v>0</v>
      </c>
      <c r="E130" s="42">
        <f>SUM('By Lot'!E1561,'By Lot'!E1609)</f>
        <v>0</v>
      </c>
      <c r="F130" s="42">
        <f>SUM('By Lot'!F1561,'By Lot'!F1609)</f>
        <v>0</v>
      </c>
      <c r="G130" s="42">
        <f>SUM('By Lot'!G1561,'By Lot'!G1609)</f>
        <v>0</v>
      </c>
      <c r="H130" s="42">
        <f>SUM('By Lot'!H1561,'By Lot'!H1609)</f>
        <v>0</v>
      </c>
      <c r="I130" s="42">
        <f>SUM('By Lot'!I1561,'By Lot'!I1609)</f>
        <v>0</v>
      </c>
      <c r="J130" s="42">
        <f>SUM('By Lot'!J1561,'By Lot'!J1609)</f>
        <v>0</v>
      </c>
      <c r="K130" s="42">
        <f>SUM('By Lot'!K1561,'By Lot'!K1609)</f>
        <v>0</v>
      </c>
      <c r="L130" s="42">
        <f>SUM('By Lot'!L1561,'By Lot'!L1609)</f>
        <v>0</v>
      </c>
      <c r="M130" s="43">
        <f>SUM('By Lot'!M1561,'By Lot'!M1609)</f>
        <v>1</v>
      </c>
      <c r="N130" s="44">
        <f t="shared" si="9"/>
        <v>0</v>
      </c>
      <c r="O130" s="45">
        <f t="shared" si="10"/>
        <v>88</v>
      </c>
      <c r="P130" s="46">
        <f t="shared" si="11"/>
        <v>1</v>
      </c>
    </row>
    <row r="131" spans="1:16" ht="11.25">
      <c r="A131" s="5"/>
      <c r="B131" s="40" t="s">
        <v>494</v>
      </c>
      <c r="C131" s="40">
        <f>SUM('By Lot'!C1562,'By Lot'!C1610)</f>
        <v>35</v>
      </c>
      <c r="D131" s="41">
        <f>SUM('By Lot'!D1562,'By Lot'!D1610)</f>
        <v>18</v>
      </c>
      <c r="E131" s="42">
        <f>SUM('By Lot'!E1562,'By Lot'!E1610)</f>
        <v>18</v>
      </c>
      <c r="F131" s="42">
        <f>SUM('By Lot'!F1562,'By Lot'!F1610)</f>
        <v>20</v>
      </c>
      <c r="G131" s="42">
        <f>SUM('By Lot'!G1562,'By Lot'!G1610)</f>
        <v>18</v>
      </c>
      <c r="H131" s="42">
        <f>SUM('By Lot'!H1562,'By Lot'!H1610)</f>
        <v>18</v>
      </c>
      <c r="I131" s="42">
        <f>SUM('By Lot'!I1562,'By Lot'!I1610)</f>
        <v>13</v>
      </c>
      <c r="J131" s="42">
        <f>SUM('By Lot'!J1562,'By Lot'!J1610)</f>
        <v>14</v>
      </c>
      <c r="K131" s="42">
        <f>SUM('By Lot'!K1562,'By Lot'!K1610)</f>
        <v>17</v>
      </c>
      <c r="L131" s="42">
        <f>SUM('By Lot'!L1562,'By Lot'!L1610)</f>
        <v>18</v>
      </c>
      <c r="M131" s="43">
        <f>SUM('By Lot'!M1562,'By Lot'!M1610)</f>
        <v>15</v>
      </c>
      <c r="N131" s="44">
        <f t="shared" si="9"/>
        <v>13</v>
      </c>
      <c r="O131" s="45">
        <f t="shared" si="10"/>
        <v>22</v>
      </c>
      <c r="P131" s="46">
        <f t="shared" si="11"/>
        <v>0.6285714285714286</v>
      </c>
    </row>
    <row r="132" spans="1:16" ht="11.25">
      <c r="A132" s="5"/>
      <c r="B132" s="40" t="s">
        <v>3</v>
      </c>
      <c r="C132" s="40">
        <f>SUM('By Lot'!C1563,'By Lot'!C1611)</f>
        <v>1</v>
      </c>
      <c r="D132" s="41">
        <f>SUM('By Lot'!D1563,'By Lot'!D1611)</f>
        <v>1</v>
      </c>
      <c r="E132" s="42">
        <f>SUM('By Lot'!E1563,'By Lot'!E1611)</f>
        <v>1</v>
      </c>
      <c r="F132" s="42">
        <f>SUM('By Lot'!F1563,'By Lot'!F1611)</f>
        <v>0</v>
      </c>
      <c r="G132" s="42">
        <f>SUM('By Lot'!G1563,'By Lot'!G1611)</f>
        <v>1</v>
      </c>
      <c r="H132" s="42">
        <f>SUM('By Lot'!H1563,'By Lot'!H1611)</f>
        <v>1</v>
      </c>
      <c r="I132" s="42">
        <f>SUM('By Lot'!I1563,'By Lot'!I1611)</f>
        <v>1</v>
      </c>
      <c r="J132" s="42">
        <f>SUM('By Lot'!J1563,'By Lot'!J1611)</f>
        <v>1</v>
      </c>
      <c r="K132" s="42">
        <f>SUM('By Lot'!K1563,'By Lot'!K1611)</f>
        <v>1</v>
      </c>
      <c r="L132" s="42">
        <f>SUM('By Lot'!L1563,'By Lot'!L1611)</f>
        <v>1</v>
      </c>
      <c r="M132" s="43">
        <f>SUM('By Lot'!M1563,'By Lot'!M1611)</f>
        <v>1</v>
      </c>
      <c r="N132" s="44">
        <f t="shared" si="9"/>
        <v>0</v>
      </c>
      <c r="O132" s="45">
        <f t="shared" si="10"/>
        <v>1</v>
      </c>
      <c r="P132" s="46">
        <f t="shared" si="11"/>
        <v>1</v>
      </c>
    </row>
    <row r="133" spans="1:16" ht="11.25">
      <c r="A133" s="5"/>
      <c r="B133" s="40" t="s">
        <v>105</v>
      </c>
      <c r="C133" s="40">
        <f>SUM('By Lot'!C1569,'By Lot'!C1617)</f>
        <v>48</v>
      </c>
      <c r="D133" s="41">
        <f>SUM('By Lot'!D1569,'By Lot'!D1617)</f>
        <v>38</v>
      </c>
      <c r="E133" s="42">
        <f>SUM('By Lot'!E1569,'By Lot'!E1617)</f>
        <v>39</v>
      </c>
      <c r="F133" s="42">
        <f>SUM('By Lot'!F1569,'By Lot'!F1617)</f>
        <v>37</v>
      </c>
      <c r="G133" s="42">
        <f>SUM('By Lot'!G1569,'By Lot'!G1617)</f>
        <v>37</v>
      </c>
      <c r="H133" s="42">
        <f>SUM('By Lot'!H1569,'By Lot'!H1617)</f>
        <v>37</v>
      </c>
      <c r="I133" s="42">
        <f>SUM('By Lot'!I1569,'By Lot'!I1617)</f>
        <v>35</v>
      </c>
      <c r="J133" s="42">
        <f>SUM('By Lot'!J1569,'By Lot'!J1617)</f>
        <v>34</v>
      </c>
      <c r="K133" s="42">
        <f>SUM('By Lot'!K1569,'By Lot'!K1617)</f>
        <v>36</v>
      </c>
      <c r="L133" s="42">
        <f>SUM('By Lot'!L1569,'By Lot'!L1617)</f>
        <v>38</v>
      </c>
      <c r="M133" s="43">
        <f>SUM('By Lot'!M1569,'By Lot'!M1617)</f>
        <v>38</v>
      </c>
      <c r="N133" s="44">
        <f t="shared" si="9"/>
        <v>34</v>
      </c>
      <c r="O133" s="45">
        <f t="shared" si="10"/>
        <v>14</v>
      </c>
      <c r="P133" s="46">
        <f t="shared" si="11"/>
        <v>0.2916666666666667</v>
      </c>
    </row>
    <row r="134" spans="1:16" ht="11.25">
      <c r="A134" s="5"/>
      <c r="B134" s="40" t="s">
        <v>109</v>
      </c>
      <c r="C134" s="40">
        <f>SUM('By Lot'!C1570,'By Lot'!C1618)</f>
        <v>9</v>
      </c>
      <c r="D134" s="41">
        <f>SUM('By Lot'!D1570,'By Lot'!D1618)</f>
        <v>3</v>
      </c>
      <c r="E134" s="42">
        <f>SUM('By Lot'!E1570,'By Lot'!E1618)</f>
        <v>2</v>
      </c>
      <c r="F134" s="42">
        <f>SUM('By Lot'!F1570,'By Lot'!F1618)</f>
        <v>2</v>
      </c>
      <c r="G134" s="42">
        <f>SUM('By Lot'!G1570,'By Lot'!G1618)</f>
        <v>2</v>
      </c>
      <c r="H134" s="42">
        <f>SUM('By Lot'!H1570,'By Lot'!H1618)</f>
        <v>2</v>
      </c>
      <c r="I134" s="42">
        <f>SUM('By Lot'!I1570,'By Lot'!I1618)</f>
        <v>2</v>
      </c>
      <c r="J134" s="42">
        <f>SUM('By Lot'!J1570,'By Lot'!J1618)</f>
        <v>2</v>
      </c>
      <c r="K134" s="42">
        <f>SUM('By Lot'!K1570,'By Lot'!K1618)</f>
        <v>3</v>
      </c>
      <c r="L134" s="42">
        <f>SUM('By Lot'!L1570,'By Lot'!L1618)</f>
        <v>4</v>
      </c>
      <c r="M134" s="43">
        <f>SUM('By Lot'!M1570,'By Lot'!M1618)</f>
        <v>7</v>
      </c>
      <c r="N134" s="44">
        <f t="shared" si="9"/>
        <v>2</v>
      </c>
      <c r="O134" s="45">
        <f t="shared" si="10"/>
        <v>7</v>
      </c>
      <c r="P134" s="46">
        <f t="shared" si="11"/>
        <v>0.7777777777777778</v>
      </c>
    </row>
    <row r="135" spans="1:16" ht="11.25">
      <c r="A135" s="5"/>
      <c r="B135" s="40" t="s">
        <v>296</v>
      </c>
      <c r="C135" s="40">
        <f>SUM('By Lot'!C1571,'By Lot'!C1619)</f>
        <v>249</v>
      </c>
      <c r="D135" s="41">
        <f>SUM('By Lot'!D1571,'By Lot'!D1619)</f>
        <v>69</v>
      </c>
      <c r="E135" s="42">
        <f>SUM('By Lot'!E1571,'By Lot'!E1619)</f>
        <v>89</v>
      </c>
      <c r="F135" s="42">
        <f>SUM('By Lot'!F1571,'By Lot'!F1619)</f>
        <v>83</v>
      </c>
      <c r="G135" s="42">
        <f>SUM('By Lot'!G1571,'By Lot'!G1619)</f>
        <v>81</v>
      </c>
      <c r="H135" s="42">
        <f>SUM('By Lot'!H1571,'By Lot'!H1619)</f>
        <v>75</v>
      </c>
      <c r="I135" s="42">
        <f>SUM('By Lot'!I1571,'By Lot'!I1619)</f>
        <v>74</v>
      </c>
      <c r="J135" s="42">
        <f>SUM('By Lot'!J1571,'By Lot'!J1619)</f>
        <v>72</v>
      </c>
      <c r="K135" s="42">
        <f>SUM('By Lot'!K1571,'By Lot'!K1619)</f>
        <v>60</v>
      </c>
      <c r="L135" s="42">
        <f>SUM('By Lot'!L1571,'By Lot'!L1619)</f>
        <v>49</v>
      </c>
      <c r="M135" s="43">
        <f>SUM('By Lot'!M1571,'By Lot'!M1619)</f>
        <v>55</v>
      </c>
      <c r="N135" s="44">
        <f t="shared" si="9"/>
        <v>49</v>
      </c>
      <c r="O135" s="45">
        <f t="shared" si="10"/>
        <v>200</v>
      </c>
      <c r="P135" s="46">
        <f t="shared" si="11"/>
        <v>0.8032128514056225</v>
      </c>
    </row>
    <row r="136" spans="1:16" ht="11.25">
      <c r="A136" s="5"/>
      <c r="B136" s="40" t="s">
        <v>297</v>
      </c>
      <c r="C136" s="40">
        <f>SUM('By Lot'!C1572,'By Lot'!C1620)</f>
        <v>14</v>
      </c>
      <c r="D136" s="41">
        <f>SUM('By Lot'!D1572,'By Lot'!D1620)</f>
        <v>5</v>
      </c>
      <c r="E136" s="42">
        <f>SUM('By Lot'!E1572,'By Lot'!E1620)</f>
        <v>5</v>
      </c>
      <c r="F136" s="42">
        <f>SUM('By Lot'!F1572,'By Lot'!F1620)</f>
        <v>4</v>
      </c>
      <c r="G136" s="42">
        <f>SUM('By Lot'!G1572,'By Lot'!G1620)</f>
        <v>5</v>
      </c>
      <c r="H136" s="42">
        <f>SUM('By Lot'!H1572,'By Lot'!H1620)</f>
        <v>6</v>
      </c>
      <c r="I136" s="42">
        <f>SUM('By Lot'!I1572,'By Lot'!I1620)</f>
        <v>6</v>
      </c>
      <c r="J136" s="42">
        <f>SUM('By Lot'!J1572,'By Lot'!J1620)</f>
        <v>5</v>
      </c>
      <c r="K136" s="42">
        <f>SUM('By Lot'!K1572,'By Lot'!K1620)</f>
        <v>8</v>
      </c>
      <c r="L136" s="42">
        <f>SUM('By Lot'!L1572,'By Lot'!L1620)</f>
        <v>7</v>
      </c>
      <c r="M136" s="43">
        <f>SUM('By Lot'!M1572,'By Lot'!M1620)</f>
        <v>8</v>
      </c>
      <c r="N136" s="44">
        <f aca="true" t="shared" si="17" ref="N136:N199">MIN(D136:M136)</f>
        <v>4</v>
      </c>
      <c r="O136" s="45">
        <f aca="true" t="shared" si="18" ref="O136:O199">C136-N136</f>
        <v>10</v>
      </c>
      <c r="P136" s="46">
        <f aca="true" t="shared" si="19" ref="P136:P199">O136/C136</f>
        <v>0.7142857142857143</v>
      </c>
    </row>
    <row r="137" spans="1:16" ht="11.25">
      <c r="A137" s="5"/>
      <c r="B137" s="40" t="s">
        <v>4</v>
      </c>
      <c r="C137" s="40">
        <f>SUM('By Lot'!C1573,'By Lot'!C1621)</f>
        <v>7</v>
      </c>
      <c r="D137" s="41">
        <f>SUM('By Lot'!D1573,'By Lot'!D1621)</f>
        <v>6</v>
      </c>
      <c r="E137" s="42">
        <f>SUM('By Lot'!E1573,'By Lot'!E1621)</f>
        <v>6</v>
      </c>
      <c r="F137" s="42">
        <f>SUM('By Lot'!F1573,'By Lot'!F1621)</f>
        <v>6</v>
      </c>
      <c r="G137" s="42">
        <f>SUM('By Lot'!G1573,'By Lot'!G1621)</f>
        <v>6</v>
      </c>
      <c r="H137" s="42">
        <f>SUM('By Lot'!H1573,'By Lot'!H1621)</f>
        <v>6</v>
      </c>
      <c r="I137" s="42">
        <f>SUM('By Lot'!I1573,'By Lot'!I1621)</f>
        <v>6</v>
      </c>
      <c r="J137" s="42">
        <f>SUM('By Lot'!J1573,'By Lot'!J1621)</f>
        <v>5</v>
      </c>
      <c r="K137" s="42">
        <f>SUM('By Lot'!K1573,'By Lot'!K1621)</f>
        <v>5</v>
      </c>
      <c r="L137" s="42">
        <f>SUM('By Lot'!L1573,'By Lot'!L1621)</f>
        <v>5</v>
      </c>
      <c r="M137" s="43">
        <f>SUM('By Lot'!M1573,'By Lot'!M1621)</f>
        <v>6</v>
      </c>
      <c r="N137" s="44">
        <f t="shared" si="17"/>
        <v>5</v>
      </c>
      <c r="O137" s="45">
        <f t="shared" si="18"/>
        <v>2</v>
      </c>
      <c r="P137" s="46">
        <f t="shared" si="19"/>
        <v>0.2857142857142857</v>
      </c>
    </row>
    <row r="138" spans="1:16" ht="11.25">
      <c r="A138" s="47"/>
      <c r="B138" s="48" t="s">
        <v>5</v>
      </c>
      <c r="C138" s="48">
        <f aca="true" t="shared" si="20" ref="C138:M138">SUM(C128:C137)</f>
        <v>555</v>
      </c>
      <c r="D138" s="49">
        <f t="shared" si="20"/>
        <v>142</v>
      </c>
      <c r="E138" s="50">
        <f t="shared" si="20"/>
        <v>160</v>
      </c>
      <c r="F138" s="50">
        <f t="shared" si="20"/>
        <v>152</v>
      </c>
      <c r="G138" s="50">
        <f t="shared" si="20"/>
        <v>150</v>
      </c>
      <c r="H138" s="50">
        <f t="shared" si="20"/>
        <v>145</v>
      </c>
      <c r="I138" s="50">
        <f t="shared" si="20"/>
        <v>137</v>
      </c>
      <c r="J138" s="50">
        <f t="shared" si="20"/>
        <v>135</v>
      </c>
      <c r="K138" s="50">
        <f t="shared" si="20"/>
        <v>154</v>
      </c>
      <c r="L138" s="50">
        <f t="shared" si="20"/>
        <v>173</v>
      </c>
      <c r="M138" s="51">
        <f t="shared" si="20"/>
        <v>208</v>
      </c>
      <c r="N138" s="52">
        <f t="shared" si="17"/>
        <v>135</v>
      </c>
      <c r="O138" s="53">
        <f t="shared" si="18"/>
        <v>420</v>
      </c>
      <c r="P138" s="54">
        <f t="shared" si="19"/>
        <v>0.7567567567567568</v>
      </c>
    </row>
    <row r="139" spans="1:16" ht="11.25">
      <c r="A139" s="59" t="s">
        <v>260</v>
      </c>
      <c r="B139" s="40" t="s">
        <v>0</v>
      </c>
      <c r="C139" s="40">
        <f>SUM('By Lot'!C1127,'By Lot'!C1143,'By Lot'!C1175,'By Lot'!C1207,'By Lot'!C1367,'By Lot'!C1383,'By Lot'!C1399,'By Lot'!C1415,'By Lot'!C1431,'By Lot'!C1447,'By Lot'!C1543)</f>
        <v>193</v>
      </c>
      <c r="D139" s="41">
        <f>SUM('By Lot'!D1127,'By Lot'!D1143,'By Lot'!D1175,'By Lot'!D1207,'By Lot'!D1367,'By Lot'!D1383,'By Lot'!D1399,'By Lot'!D1415,'By Lot'!D1431,'By Lot'!D1447,'By Lot'!D1543)</f>
        <v>137</v>
      </c>
      <c r="E139" s="42">
        <f>SUM('By Lot'!E1127,'By Lot'!E1143,'By Lot'!E1175,'By Lot'!E1207,'By Lot'!E1367,'By Lot'!E1383,'By Lot'!E1399,'By Lot'!E1415,'By Lot'!E1431,'By Lot'!E1447,'By Lot'!E1543)</f>
        <v>78</v>
      </c>
      <c r="F139" s="42">
        <f>SUM('By Lot'!F1127,'By Lot'!F1143,'By Lot'!F1175,'By Lot'!F1207,'By Lot'!F1367,'By Lot'!F1383,'By Lot'!F1399,'By Lot'!F1415,'By Lot'!F1431,'By Lot'!F1447,'By Lot'!F1543)</f>
        <v>20</v>
      </c>
      <c r="G139" s="42">
        <f>SUM('By Lot'!G1127,'By Lot'!G1143,'By Lot'!G1175,'By Lot'!G1207,'By Lot'!G1367,'By Lot'!G1383,'By Lot'!G1399,'By Lot'!G1415,'By Lot'!G1431,'By Lot'!G1447,'By Lot'!G1543)</f>
        <v>8</v>
      </c>
      <c r="H139" s="42">
        <f>SUM('By Lot'!H1127,'By Lot'!H1143,'By Lot'!H1175,'By Lot'!H1207,'By Lot'!H1367,'By Lot'!H1383,'By Lot'!H1399,'By Lot'!H1415,'By Lot'!H1431,'By Lot'!H1447,'By Lot'!H1543)</f>
        <v>7</v>
      </c>
      <c r="I139" s="42">
        <f>SUM('By Lot'!I1127,'By Lot'!I1143,'By Lot'!I1175,'By Lot'!I1207,'By Lot'!I1367,'By Lot'!I1383,'By Lot'!I1399,'By Lot'!I1415,'By Lot'!I1431,'By Lot'!I1447,'By Lot'!I1543)</f>
        <v>7</v>
      </c>
      <c r="J139" s="42">
        <f>SUM('By Lot'!J1127,'By Lot'!J1143,'By Lot'!J1175,'By Lot'!J1207,'By Lot'!J1367,'By Lot'!J1383,'By Lot'!J1399,'By Lot'!J1415,'By Lot'!J1431,'By Lot'!J1447,'By Lot'!J1543)</f>
        <v>8</v>
      </c>
      <c r="K139" s="42">
        <f>SUM('By Lot'!K1127,'By Lot'!K1143,'By Lot'!K1175,'By Lot'!K1207,'By Lot'!K1367,'By Lot'!K1383,'By Lot'!K1399,'By Lot'!K1415,'By Lot'!K1431,'By Lot'!K1447,'By Lot'!K1543)</f>
        <v>21</v>
      </c>
      <c r="L139" s="42">
        <f>SUM('By Lot'!L1127,'By Lot'!L1143,'By Lot'!L1175,'By Lot'!L1207,'By Lot'!L1367,'By Lot'!L1383,'By Lot'!L1399,'By Lot'!L1415,'By Lot'!L1431,'By Lot'!L1447,'By Lot'!L1543)</f>
        <v>42</v>
      </c>
      <c r="M139" s="43">
        <f>SUM('By Lot'!M1127,'By Lot'!M1143,'By Lot'!M1175,'By Lot'!M1207,'By Lot'!M1367,'By Lot'!M1383,'By Lot'!M1399,'By Lot'!M1415,'By Lot'!M1431,'By Lot'!M1447,'By Lot'!M1543)</f>
        <v>43</v>
      </c>
      <c r="N139" s="44">
        <f t="shared" si="17"/>
        <v>7</v>
      </c>
      <c r="O139" s="45">
        <f t="shared" si="18"/>
        <v>186</v>
      </c>
      <c r="P139" s="46">
        <f t="shared" si="19"/>
        <v>0.9637305699481865</v>
      </c>
    </row>
    <row r="140" spans="1:16" ht="11.25">
      <c r="A140" s="44" t="s">
        <v>266</v>
      </c>
      <c r="B140" s="40" t="s">
        <v>1</v>
      </c>
      <c r="C140" s="40">
        <f>SUM('By Lot'!C1128,'By Lot'!C1144,'By Lot'!C1176,'By Lot'!C1208,'By Lot'!C1368,'By Lot'!C1384,'By Lot'!C1400,'By Lot'!C1416,'By Lot'!C1432,'By Lot'!C1448,'By Lot'!C1544)</f>
        <v>248</v>
      </c>
      <c r="D140" s="41">
        <f>SUM('By Lot'!D1128,'By Lot'!D1144,'By Lot'!D1176,'By Lot'!D1208,'By Lot'!D1368,'By Lot'!D1384,'By Lot'!D1400,'By Lot'!D1416,'By Lot'!D1432,'By Lot'!D1448,'By Lot'!D1544)</f>
        <v>72</v>
      </c>
      <c r="E140" s="42">
        <f>SUM('By Lot'!E1128,'By Lot'!E1144,'By Lot'!E1176,'By Lot'!E1208,'By Lot'!E1368,'By Lot'!E1384,'By Lot'!E1400,'By Lot'!E1416,'By Lot'!E1432,'By Lot'!E1448,'By Lot'!E1544)</f>
        <v>0</v>
      </c>
      <c r="F140" s="42">
        <f>SUM('By Lot'!F1128,'By Lot'!F1144,'By Lot'!F1176,'By Lot'!F1208,'By Lot'!F1368,'By Lot'!F1384,'By Lot'!F1400,'By Lot'!F1416,'By Lot'!F1432,'By Lot'!F1448,'By Lot'!F1544)</f>
        <v>0</v>
      </c>
      <c r="G140" s="42">
        <f>SUM('By Lot'!G1128,'By Lot'!G1144,'By Lot'!G1176,'By Lot'!G1208,'By Lot'!G1368,'By Lot'!G1384,'By Lot'!G1400,'By Lot'!G1416,'By Lot'!G1432,'By Lot'!G1448,'By Lot'!G1544)</f>
        <v>0</v>
      </c>
      <c r="H140" s="42">
        <f>SUM('By Lot'!H1128,'By Lot'!H1144,'By Lot'!H1176,'By Lot'!H1208,'By Lot'!H1368,'By Lot'!H1384,'By Lot'!H1400,'By Lot'!H1416,'By Lot'!H1432,'By Lot'!H1448,'By Lot'!H1544)</f>
        <v>0</v>
      </c>
      <c r="I140" s="42">
        <f>SUM('By Lot'!I1128,'By Lot'!I1144,'By Lot'!I1176,'By Lot'!I1208,'By Lot'!I1368,'By Lot'!I1384,'By Lot'!I1400,'By Lot'!I1416,'By Lot'!I1432,'By Lot'!I1448,'By Lot'!I1544)</f>
        <v>1</v>
      </c>
      <c r="J140" s="42">
        <f>SUM('By Lot'!J1128,'By Lot'!J1144,'By Lot'!J1176,'By Lot'!J1208,'By Lot'!J1368,'By Lot'!J1384,'By Lot'!J1400,'By Lot'!J1416,'By Lot'!J1432,'By Lot'!J1448,'By Lot'!J1544)</f>
        <v>0</v>
      </c>
      <c r="K140" s="42">
        <f>SUM('By Lot'!K1128,'By Lot'!K1144,'By Lot'!K1176,'By Lot'!K1208,'By Lot'!K1368,'By Lot'!K1384,'By Lot'!K1400,'By Lot'!K1416,'By Lot'!K1432,'By Lot'!K1448,'By Lot'!K1544)</f>
        <v>7</v>
      </c>
      <c r="L140" s="42">
        <f>SUM('By Lot'!L1128,'By Lot'!L1144,'By Lot'!L1176,'By Lot'!L1208,'By Lot'!L1368,'By Lot'!L1384,'By Lot'!L1400,'By Lot'!L1416,'By Lot'!L1432,'By Lot'!L1448,'By Lot'!L1544)</f>
        <v>33</v>
      </c>
      <c r="M140" s="43">
        <f>SUM('By Lot'!M1128,'By Lot'!M1144,'By Lot'!M1176,'By Lot'!M1208,'By Lot'!M1368,'By Lot'!M1384,'By Lot'!M1400,'By Lot'!M1416,'By Lot'!M1432,'By Lot'!M1448,'By Lot'!M1544)</f>
        <v>95</v>
      </c>
      <c r="N140" s="44">
        <f t="shared" si="17"/>
        <v>0</v>
      </c>
      <c r="O140" s="45">
        <f t="shared" si="18"/>
        <v>248</v>
      </c>
      <c r="P140" s="46">
        <f t="shared" si="19"/>
        <v>1</v>
      </c>
    </row>
    <row r="141" spans="1:16" ht="11.25">
      <c r="A141" s="44"/>
      <c r="B141" s="40" t="s">
        <v>2</v>
      </c>
      <c r="C141" s="40">
        <f>SUM('By Lot'!C1129,'By Lot'!C1145,'By Lot'!C1177,'By Lot'!C1209,'By Lot'!C1369,'By Lot'!C1385,'By Lot'!C1401,'By Lot'!C1417,'By Lot'!C1433,'By Lot'!C1449,'By Lot'!C1545)</f>
        <v>716</v>
      </c>
      <c r="D141" s="41">
        <f>SUM('By Lot'!D1129,'By Lot'!D1145,'By Lot'!D1177,'By Lot'!D1209,'By Lot'!D1369,'By Lot'!D1385,'By Lot'!D1401,'By Lot'!D1417,'By Lot'!D1433,'By Lot'!D1449,'By Lot'!D1545)</f>
        <v>3</v>
      </c>
      <c r="E141" s="42">
        <f>SUM('By Lot'!E1129,'By Lot'!E1145,'By Lot'!E1177,'By Lot'!E1209,'By Lot'!E1369,'By Lot'!E1385,'By Lot'!E1401,'By Lot'!E1417,'By Lot'!E1433,'By Lot'!E1449,'By Lot'!E1545)</f>
        <v>0</v>
      </c>
      <c r="F141" s="42">
        <f>SUM('By Lot'!F1129,'By Lot'!F1145,'By Lot'!F1177,'By Lot'!F1209,'By Lot'!F1369,'By Lot'!F1385,'By Lot'!F1401,'By Lot'!F1417,'By Lot'!F1433,'By Lot'!F1449,'By Lot'!F1545)</f>
        <v>0</v>
      </c>
      <c r="G141" s="42">
        <f>SUM('By Lot'!G1129,'By Lot'!G1145,'By Lot'!G1177,'By Lot'!G1209,'By Lot'!G1369,'By Lot'!G1385,'By Lot'!G1401,'By Lot'!G1417,'By Lot'!G1433,'By Lot'!G1449,'By Lot'!G1545)</f>
        <v>0</v>
      </c>
      <c r="H141" s="42">
        <f>SUM('By Lot'!H1129,'By Lot'!H1145,'By Lot'!H1177,'By Lot'!H1209,'By Lot'!H1369,'By Lot'!H1385,'By Lot'!H1401,'By Lot'!H1417,'By Lot'!H1433,'By Lot'!H1449,'By Lot'!H1545)</f>
        <v>0</v>
      </c>
      <c r="I141" s="42">
        <f>SUM('By Lot'!I1129,'By Lot'!I1145,'By Lot'!I1177,'By Lot'!I1209,'By Lot'!I1369,'By Lot'!I1385,'By Lot'!I1401,'By Lot'!I1417,'By Lot'!I1433,'By Lot'!I1449,'By Lot'!I1545)</f>
        <v>2</v>
      </c>
      <c r="J141" s="42">
        <f>SUM('By Lot'!J1129,'By Lot'!J1145,'By Lot'!J1177,'By Lot'!J1209,'By Lot'!J1369,'By Lot'!J1385,'By Lot'!J1401,'By Lot'!J1417,'By Lot'!J1433,'By Lot'!J1449,'By Lot'!J1545)</f>
        <v>1</v>
      </c>
      <c r="K141" s="42">
        <f>SUM('By Lot'!K1129,'By Lot'!K1145,'By Lot'!K1177,'By Lot'!K1209,'By Lot'!K1369,'By Lot'!K1385,'By Lot'!K1401,'By Lot'!K1417,'By Lot'!K1433,'By Lot'!K1449,'By Lot'!K1545)</f>
        <v>5</v>
      </c>
      <c r="L141" s="42">
        <f>SUM('By Lot'!L1129,'By Lot'!L1145,'By Lot'!L1177,'By Lot'!L1209,'By Lot'!L1369,'By Lot'!L1385,'By Lot'!L1401,'By Lot'!L1417,'By Lot'!L1433,'By Lot'!L1449,'By Lot'!L1545)</f>
        <v>32</v>
      </c>
      <c r="M141" s="43">
        <f>SUM('By Lot'!M1129,'By Lot'!M1145,'By Lot'!M1177,'By Lot'!M1209,'By Lot'!M1369,'By Lot'!M1385,'By Lot'!M1401,'By Lot'!M1417,'By Lot'!M1433,'By Lot'!M1449,'By Lot'!M1545)</f>
        <v>54</v>
      </c>
      <c r="N141" s="44">
        <f t="shared" si="17"/>
        <v>0</v>
      </c>
      <c r="O141" s="45">
        <f t="shared" si="18"/>
        <v>716</v>
      </c>
      <c r="P141" s="46">
        <f t="shared" si="19"/>
        <v>1</v>
      </c>
    </row>
    <row r="142" spans="1:16" ht="11.25">
      <c r="A142" s="44"/>
      <c r="B142" s="40" t="s">
        <v>494</v>
      </c>
      <c r="C142" s="40">
        <f>SUM('By Lot'!C1130,'By Lot'!C1146,'By Lot'!C1178,'By Lot'!C1210,'By Lot'!C1370,'By Lot'!C1386,'By Lot'!C1402,'By Lot'!C1418,'By Lot'!C1434,'By Lot'!C1450,'By Lot'!C1546)</f>
        <v>105</v>
      </c>
      <c r="D142" s="41">
        <f>SUM('By Lot'!D1130,'By Lot'!D1146,'By Lot'!D1178,'By Lot'!D1210,'By Lot'!D1370,'By Lot'!D1386,'By Lot'!D1402,'By Lot'!D1418,'By Lot'!D1434,'By Lot'!D1450,'By Lot'!D1546)</f>
        <v>69</v>
      </c>
      <c r="E142" s="42">
        <f>SUM('By Lot'!E1130,'By Lot'!E1146,'By Lot'!E1178,'By Lot'!E1210,'By Lot'!E1370,'By Lot'!E1386,'By Lot'!E1402,'By Lot'!E1418,'By Lot'!E1434,'By Lot'!E1450,'By Lot'!E1546)</f>
        <v>51</v>
      </c>
      <c r="F142" s="42">
        <f>SUM('By Lot'!F1130,'By Lot'!F1146,'By Lot'!F1178,'By Lot'!F1210,'By Lot'!F1370,'By Lot'!F1386,'By Lot'!F1402,'By Lot'!F1418,'By Lot'!F1434,'By Lot'!F1450,'By Lot'!F1546)</f>
        <v>30</v>
      </c>
      <c r="G142" s="42">
        <f>SUM('By Lot'!G1130,'By Lot'!G1146,'By Lot'!G1178,'By Lot'!G1210,'By Lot'!G1370,'By Lot'!G1386,'By Lot'!G1402,'By Lot'!G1418,'By Lot'!G1434,'By Lot'!G1450,'By Lot'!G1546)</f>
        <v>15</v>
      </c>
      <c r="H142" s="42">
        <f>SUM('By Lot'!H1130,'By Lot'!H1146,'By Lot'!H1178,'By Lot'!H1210,'By Lot'!H1370,'By Lot'!H1386,'By Lot'!H1402,'By Lot'!H1418,'By Lot'!H1434,'By Lot'!H1450,'By Lot'!H1546)</f>
        <v>18</v>
      </c>
      <c r="I142" s="42">
        <f>SUM('By Lot'!I1130,'By Lot'!I1146,'By Lot'!I1178,'By Lot'!I1210,'By Lot'!I1370,'By Lot'!I1386,'By Lot'!I1402,'By Lot'!I1418,'By Lot'!I1434,'By Lot'!I1450,'By Lot'!I1546)</f>
        <v>28</v>
      </c>
      <c r="J142" s="42">
        <f>SUM('By Lot'!J1130,'By Lot'!J1146,'By Lot'!J1178,'By Lot'!J1210,'By Lot'!J1370,'By Lot'!J1386,'By Lot'!J1402,'By Lot'!J1418,'By Lot'!J1434,'By Lot'!J1450,'By Lot'!J1546)</f>
        <v>27</v>
      </c>
      <c r="K142" s="42">
        <f>SUM('By Lot'!K1130,'By Lot'!K1146,'By Lot'!K1178,'By Lot'!K1210,'By Lot'!K1370,'By Lot'!K1386,'By Lot'!K1402,'By Lot'!K1418,'By Lot'!K1434,'By Lot'!K1450,'By Lot'!K1546)</f>
        <v>36</v>
      </c>
      <c r="L142" s="42">
        <f>SUM('By Lot'!L1130,'By Lot'!L1146,'By Lot'!L1178,'By Lot'!L1210,'By Lot'!L1370,'By Lot'!L1386,'By Lot'!L1402,'By Lot'!L1418,'By Lot'!L1434,'By Lot'!L1450,'By Lot'!L1546)</f>
        <v>42</v>
      </c>
      <c r="M142" s="43">
        <f>SUM('By Lot'!M1130,'By Lot'!M1146,'By Lot'!M1178,'By Lot'!M1210,'By Lot'!M1370,'By Lot'!M1386,'By Lot'!M1402,'By Lot'!M1418,'By Lot'!M1434,'By Lot'!M1450,'By Lot'!M1546)</f>
        <v>36</v>
      </c>
      <c r="N142" s="44">
        <f t="shared" si="17"/>
        <v>15</v>
      </c>
      <c r="O142" s="45">
        <f t="shared" si="18"/>
        <v>90</v>
      </c>
      <c r="P142" s="46">
        <f t="shared" si="19"/>
        <v>0.8571428571428571</v>
      </c>
    </row>
    <row r="143" spans="1:16" ht="11.25">
      <c r="A143" s="44"/>
      <c r="B143" s="40" t="s">
        <v>3</v>
      </c>
      <c r="C143" s="40">
        <f>SUM('By Lot'!C1131,'By Lot'!C1147,'By Lot'!C1179,'By Lot'!C1211,'By Lot'!C1371,'By Lot'!C1387,'By Lot'!C1403,'By Lot'!C1419,'By Lot'!C1435,'By Lot'!C1451,'By Lot'!C1547)</f>
        <v>13</v>
      </c>
      <c r="D143" s="41">
        <f>SUM('By Lot'!D1131,'By Lot'!D1147,'By Lot'!D1179,'By Lot'!D1211,'By Lot'!D1371,'By Lot'!D1387,'By Lot'!D1403,'By Lot'!D1419,'By Lot'!D1435,'By Lot'!D1451,'By Lot'!D1547)</f>
        <v>6</v>
      </c>
      <c r="E143" s="42">
        <f>SUM('By Lot'!E1131,'By Lot'!E1147,'By Lot'!E1179,'By Lot'!E1211,'By Lot'!E1371,'By Lot'!E1387,'By Lot'!E1403,'By Lot'!E1419,'By Lot'!E1435,'By Lot'!E1451,'By Lot'!E1547)</f>
        <v>8</v>
      </c>
      <c r="F143" s="42">
        <f>SUM('By Lot'!F1131,'By Lot'!F1147,'By Lot'!F1179,'By Lot'!F1211,'By Lot'!F1371,'By Lot'!F1387,'By Lot'!F1403,'By Lot'!F1419,'By Lot'!F1435,'By Lot'!F1451,'By Lot'!F1547)</f>
        <v>7</v>
      </c>
      <c r="G143" s="42">
        <f>SUM('By Lot'!G1131,'By Lot'!G1147,'By Lot'!G1179,'By Lot'!G1211,'By Lot'!G1371,'By Lot'!G1387,'By Lot'!G1403,'By Lot'!G1419,'By Lot'!G1435,'By Lot'!G1451,'By Lot'!G1547)</f>
        <v>7</v>
      </c>
      <c r="H143" s="42">
        <f>SUM('By Lot'!H1131,'By Lot'!H1147,'By Lot'!H1179,'By Lot'!H1211,'By Lot'!H1371,'By Lot'!H1387,'By Lot'!H1403,'By Lot'!H1419,'By Lot'!H1435,'By Lot'!H1451,'By Lot'!H1547)</f>
        <v>7</v>
      </c>
      <c r="I143" s="42">
        <f>SUM('By Lot'!I1131,'By Lot'!I1147,'By Lot'!I1179,'By Lot'!I1211,'By Lot'!I1371,'By Lot'!I1387,'By Lot'!I1403,'By Lot'!I1419,'By Lot'!I1435,'By Lot'!I1451,'By Lot'!I1547)</f>
        <v>8</v>
      </c>
      <c r="J143" s="42">
        <f>SUM('By Lot'!J1131,'By Lot'!J1147,'By Lot'!J1179,'By Lot'!J1211,'By Lot'!J1371,'By Lot'!J1387,'By Lot'!J1403,'By Lot'!J1419,'By Lot'!J1435,'By Lot'!J1451,'By Lot'!J1547)</f>
        <v>5</v>
      </c>
      <c r="K143" s="42">
        <f>SUM('By Lot'!K1131,'By Lot'!K1147,'By Lot'!K1179,'By Lot'!K1211,'By Lot'!K1371,'By Lot'!K1387,'By Lot'!K1403,'By Lot'!K1419,'By Lot'!K1435,'By Lot'!K1451,'By Lot'!K1547)</f>
        <v>6</v>
      </c>
      <c r="L143" s="42">
        <f>SUM('By Lot'!L1131,'By Lot'!L1147,'By Lot'!L1179,'By Lot'!L1211,'By Lot'!L1371,'By Lot'!L1387,'By Lot'!L1403,'By Lot'!L1419,'By Lot'!L1435,'By Lot'!L1451,'By Lot'!L1547)</f>
        <v>7</v>
      </c>
      <c r="M143" s="43">
        <f>SUM('By Lot'!M1131,'By Lot'!M1147,'By Lot'!M1179,'By Lot'!M1211,'By Lot'!M1371,'By Lot'!M1387,'By Lot'!M1403,'By Lot'!M1419,'By Lot'!M1435,'By Lot'!M1451,'By Lot'!M1547)</f>
        <v>8</v>
      </c>
      <c r="N143" s="44">
        <f t="shared" si="17"/>
        <v>5</v>
      </c>
      <c r="O143" s="45">
        <f t="shared" si="18"/>
        <v>8</v>
      </c>
      <c r="P143" s="46">
        <f t="shared" si="19"/>
        <v>0.6153846153846154</v>
      </c>
    </row>
    <row r="144" spans="1:16" ht="11.25">
      <c r="A144" s="44"/>
      <c r="B144" s="40" t="s">
        <v>105</v>
      </c>
      <c r="C144" s="40">
        <f>SUM('By Lot'!C1137,'By Lot'!C1153,'By Lot'!C1185,'By Lot'!C1217,'By Lot'!C1377,'By Lot'!C1393,'By Lot'!C1409,'By Lot'!C1425,'By Lot'!C1441,'By Lot'!C1457,'By Lot'!C1553)</f>
        <v>48</v>
      </c>
      <c r="D144" s="41">
        <f>SUM('By Lot'!D1137,'By Lot'!D1153,'By Lot'!D1185,'By Lot'!D1217,'By Lot'!D1377,'By Lot'!D1393,'By Lot'!D1409,'By Lot'!D1425,'By Lot'!D1441,'By Lot'!D1457,'By Lot'!D1553)</f>
        <v>37</v>
      </c>
      <c r="E144" s="42">
        <f>SUM('By Lot'!E1137,'By Lot'!E1153,'By Lot'!E1185,'By Lot'!E1217,'By Lot'!E1377,'By Lot'!E1393,'By Lot'!E1409,'By Lot'!E1425,'By Lot'!E1441,'By Lot'!E1457,'By Lot'!E1553)</f>
        <v>28</v>
      </c>
      <c r="F144" s="42">
        <f>SUM('By Lot'!F1137,'By Lot'!F1153,'By Lot'!F1185,'By Lot'!F1217,'By Lot'!F1377,'By Lot'!F1393,'By Lot'!F1409,'By Lot'!F1425,'By Lot'!F1441,'By Lot'!F1457,'By Lot'!F1553)</f>
        <v>21</v>
      </c>
      <c r="G144" s="42">
        <f>SUM('By Lot'!G1137,'By Lot'!G1153,'By Lot'!G1185,'By Lot'!G1217,'By Lot'!G1377,'By Lot'!G1393,'By Lot'!G1409,'By Lot'!G1425,'By Lot'!G1441,'By Lot'!G1457,'By Lot'!G1553)</f>
        <v>19</v>
      </c>
      <c r="H144" s="42">
        <f>SUM('By Lot'!H1137,'By Lot'!H1153,'By Lot'!H1185,'By Lot'!H1217,'By Lot'!H1377,'By Lot'!H1393,'By Lot'!H1409,'By Lot'!H1425,'By Lot'!H1441,'By Lot'!H1457,'By Lot'!H1553)</f>
        <v>18</v>
      </c>
      <c r="I144" s="42">
        <f>SUM('By Lot'!I1137,'By Lot'!I1153,'By Lot'!I1185,'By Lot'!I1217,'By Lot'!I1377,'By Lot'!I1393,'By Lot'!I1409,'By Lot'!I1425,'By Lot'!I1441,'By Lot'!I1457,'By Lot'!I1553)</f>
        <v>20</v>
      </c>
      <c r="J144" s="42">
        <f>SUM('By Lot'!J1137,'By Lot'!J1153,'By Lot'!J1185,'By Lot'!J1217,'By Lot'!J1377,'By Lot'!J1393,'By Lot'!J1409,'By Lot'!J1425,'By Lot'!J1441,'By Lot'!J1457,'By Lot'!J1553)</f>
        <v>20</v>
      </c>
      <c r="K144" s="42">
        <f>SUM('By Lot'!K1137,'By Lot'!K1153,'By Lot'!K1185,'By Lot'!K1217,'By Lot'!K1377,'By Lot'!K1393,'By Lot'!K1409,'By Lot'!K1425,'By Lot'!K1441,'By Lot'!K1457,'By Lot'!K1553)</f>
        <v>24</v>
      </c>
      <c r="L144" s="42">
        <f>SUM('By Lot'!L1137,'By Lot'!L1153,'By Lot'!L1185,'By Lot'!L1217,'By Lot'!L1377,'By Lot'!L1393,'By Lot'!L1409,'By Lot'!L1425,'By Lot'!L1441,'By Lot'!L1457,'By Lot'!L1553)</f>
        <v>25</v>
      </c>
      <c r="M144" s="43">
        <f>SUM('By Lot'!M1137,'By Lot'!M1153,'By Lot'!M1185,'By Lot'!M1217,'By Lot'!M1377,'By Lot'!M1393,'By Lot'!M1409,'By Lot'!M1425,'By Lot'!M1441,'By Lot'!M1457,'By Lot'!M1553)</f>
        <v>29</v>
      </c>
      <c r="N144" s="44">
        <f t="shared" si="17"/>
        <v>18</v>
      </c>
      <c r="O144" s="45">
        <f t="shared" si="18"/>
        <v>30</v>
      </c>
      <c r="P144" s="46">
        <f t="shared" si="19"/>
        <v>0.625</v>
      </c>
    </row>
    <row r="145" spans="1:16" ht="11.25">
      <c r="A145" s="44"/>
      <c r="B145" s="40" t="s">
        <v>109</v>
      </c>
      <c r="C145" s="40">
        <f>SUM('By Lot'!C1138,'By Lot'!C1154,'By Lot'!C1186,'By Lot'!C1218,'By Lot'!C1378,'By Lot'!C1394,'By Lot'!C1410,'By Lot'!C1426,'By Lot'!C1442,'By Lot'!C1458,'By Lot'!C1554)</f>
        <v>28</v>
      </c>
      <c r="D145" s="41">
        <f>SUM('By Lot'!D1138,'By Lot'!D1154,'By Lot'!D1186,'By Lot'!D1218,'By Lot'!D1378,'By Lot'!D1394,'By Lot'!D1410,'By Lot'!D1426,'By Lot'!D1442,'By Lot'!D1458,'By Lot'!D1554)</f>
        <v>20</v>
      </c>
      <c r="E145" s="42">
        <f>SUM('By Lot'!E1138,'By Lot'!E1154,'By Lot'!E1186,'By Lot'!E1218,'By Lot'!E1378,'By Lot'!E1394,'By Lot'!E1410,'By Lot'!E1426,'By Lot'!E1442,'By Lot'!E1458,'By Lot'!E1554)</f>
        <v>19</v>
      </c>
      <c r="F145" s="42">
        <f>SUM('By Lot'!F1138,'By Lot'!F1154,'By Lot'!F1186,'By Lot'!F1218,'By Lot'!F1378,'By Lot'!F1394,'By Lot'!F1410,'By Lot'!F1426,'By Lot'!F1442,'By Lot'!F1458,'By Lot'!F1554)</f>
        <v>19</v>
      </c>
      <c r="G145" s="42">
        <f>SUM('By Lot'!G1138,'By Lot'!G1154,'By Lot'!G1186,'By Lot'!G1218,'By Lot'!G1378,'By Lot'!G1394,'By Lot'!G1410,'By Lot'!G1426,'By Lot'!G1442,'By Lot'!G1458,'By Lot'!G1554)</f>
        <v>18</v>
      </c>
      <c r="H145" s="42">
        <f>SUM('By Lot'!H1138,'By Lot'!H1154,'By Lot'!H1186,'By Lot'!H1218,'By Lot'!H1378,'By Lot'!H1394,'By Lot'!H1410,'By Lot'!H1426,'By Lot'!H1442,'By Lot'!H1458,'By Lot'!H1554)</f>
        <v>20</v>
      </c>
      <c r="I145" s="42">
        <f>SUM('By Lot'!I1138,'By Lot'!I1154,'By Lot'!I1186,'By Lot'!I1218,'By Lot'!I1378,'By Lot'!I1394,'By Lot'!I1410,'By Lot'!I1426,'By Lot'!I1442,'By Lot'!I1458,'By Lot'!I1554)</f>
        <v>20</v>
      </c>
      <c r="J145" s="42">
        <f>SUM('By Lot'!J1138,'By Lot'!J1154,'By Lot'!J1186,'By Lot'!J1218,'By Lot'!J1378,'By Lot'!J1394,'By Lot'!J1410,'By Lot'!J1426,'By Lot'!J1442,'By Lot'!J1458,'By Lot'!J1554)</f>
        <v>21</v>
      </c>
      <c r="K145" s="42">
        <f>SUM('By Lot'!K1138,'By Lot'!K1154,'By Lot'!K1186,'By Lot'!K1218,'By Lot'!K1378,'By Lot'!K1394,'By Lot'!K1410,'By Lot'!K1426,'By Lot'!K1442,'By Lot'!K1458,'By Lot'!K1554)</f>
        <v>21</v>
      </c>
      <c r="L145" s="42">
        <f>SUM('By Lot'!L1138,'By Lot'!L1154,'By Lot'!L1186,'By Lot'!L1218,'By Lot'!L1378,'By Lot'!L1394,'By Lot'!L1410,'By Lot'!L1426,'By Lot'!L1442,'By Lot'!L1458,'By Lot'!L1554)</f>
        <v>21</v>
      </c>
      <c r="M145" s="43">
        <f>SUM('By Lot'!M1138,'By Lot'!M1154,'By Lot'!M1186,'By Lot'!M1218,'By Lot'!M1378,'By Lot'!M1394,'By Lot'!M1410,'By Lot'!M1426,'By Lot'!M1442,'By Lot'!M1458,'By Lot'!M1554)</f>
        <v>22</v>
      </c>
      <c r="N145" s="44">
        <f t="shared" si="17"/>
        <v>18</v>
      </c>
      <c r="O145" s="45">
        <f t="shared" si="18"/>
        <v>10</v>
      </c>
      <c r="P145" s="46">
        <f t="shared" si="19"/>
        <v>0.35714285714285715</v>
      </c>
    </row>
    <row r="146" spans="1:16" ht="11.25">
      <c r="A146" s="44"/>
      <c r="B146" s="40" t="s">
        <v>296</v>
      </c>
      <c r="C146" s="40">
        <f>SUM('By Lot'!C1139,'By Lot'!C1155,'By Lot'!C1187,'By Lot'!C1219,'By Lot'!C1379,'By Lot'!C1395,'By Lot'!C1411,'By Lot'!C1427,'By Lot'!C1443,'By Lot'!C1459,'By Lot'!C1555)</f>
        <v>18</v>
      </c>
      <c r="D146" s="41">
        <f>SUM('By Lot'!D1139,'By Lot'!D1155,'By Lot'!D1187,'By Lot'!D1219,'By Lot'!D1379,'By Lot'!D1395,'By Lot'!D1411,'By Lot'!D1427,'By Lot'!D1443,'By Lot'!D1459,'By Lot'!D1555)</f>
        <v>5</v>
      </c>
      <c r="E146" s="42">
        <f>SUM('By Lot'!E1139,'By Lot'!E1155,'By Lot'!E1187,'By Lot'!E1219,'By Lot'!E1379,'By Lot'!E1395,'By Lot'!E1411,'By Lot'!E1427,'By Lot'!E1443,'By Lot'!E1459,'By Lot'!E1555)</f>
        <v>6</v>
      </c>
      <c r="F146" s="42">
        <f>SUM('By Lot'!F1139,'By Lot'!F1155,'By Lot'!F1187,'By Lot'!F1219,'By Lot'!F1379,'By Lot'!F1395,'By Lot'!F1411,'By Lot'!F1427,'By Lot'!F1443,'By Lot'!F1459,'By Lot'!F1555)</f>
        <v>6</v>
      </c>
      <c r="G146" s="42">
        <f>SUM('By Lot'!G1139,'By Lot'!G1155,'By Lot'!G1187,'By Lot'!G1219,'By Lot'!G1379,'By Lot'!G1395,'By Lot'!G1411,'By Lot'!G1427,'By Lot'!G1443,'By Lot'!G1459,'By Lot'!G1555)</f>
        <v>7</v>
      </c>
      <c r="H146" s="42">
        <f>SUM('By Lot'!H1139,'By Lot'!H1155,'By Lot'!H1187,'By Lot'!H1219,'By Lot'!H1379,'By Lot'!H1395,'By Lot'!H1411,'By Lot'!H1427,'By Lot'!H1443,'By Lot'!H1459,'By Lot'!H1555)</f>
        <v>7</v>
      </c>
      <c r="I146" s="42">
        <f>SUM('By Lot'!I1139,'By Lot'!I1155,'By Lot'!I1187,'By Lot'!I1219,'By Lot'!I1379,'By Lot'!I1395,'By Lot'!I1411,'By Lot'!I1427,'By Lot'!I1443,'By Lot'!I1459,'By Lot'!I1555)</f>
        <v>7</v>
      </c>
      <c r="J146" s="42">
        <f>SUM('By Lot'!J1139,'By Lot'!J1155,'By Lot'!J1187,'By Lot'!J1219,'By Lot'!J1379,'By Lot'!J1395,'By Lot'!J1411,'By Lot'!J1427,'By Lot'!J1443,'By Lot'!J1459,'By Lot'!J1555)</f>
        <v>8</v>
      </c>
      <c r="K146" s="42">
        <f>SUM('By Lot'!K1139,'By Lot'!K1155,'By Lot'!K1187,'By Lot'!K1219,'By Lot'!K1379,'By Lot'!K1395,'By Lot'!K1411,'By Lot'!K1427,'By Lot'!K1443,'By Lot'!K1459,'By Lot'!K1555)</f>
        <v>6</v>
      </c>
      <c r="L146" s="42">
        <f>SUM('By Lot'!L1139,'By Lot'!L1155,'By Lot'!L1187,'By Lot'!L1219,'By Lot'!L1379,'By Lot'!L1395,'By Lot'!L1411,'By Lot'!L1427,'By Lot'!L1443,'By Lot'!L1459,'By Lot'!L1555)</f>
        <v>4</v>
      </c>
      <c r="M146" s="43">
        <f>SUM('By Lot'!M1139,'By Lot'!M1155,'By Lot'!M1187,'By Lot'!M1219,'By Lot'!M1379,'By Lot'!M1395,'By Lot'!M1411,'By Lot'!M1427,'By Lot'!M1443,'By Lot'!M1459,'By Lot'!M1555)</f>
        <v>5</v>
      </c>
      <c r="N146" s="44">
        <f t="shared" si="17"/>
        <v>4</v>
      </c>
      <c r="O146" s="45">
        <f t="shared" si="18"/>
        <v>14</v>
      </c>
      <c r="P146" s="46">
        <f t="shared" si="19"/>
        <v>0.7777777777777778</v>
      </c>
    </row>
    <row r="147" spans="1:16" ht="11.25">
      <c r="A147" s="44"/>
      <c r="B147" s="40" t="s">
        <v>297</v>
      </c>
      <c r="C147" s="40">
        <f>SUM('By Lot'!C1140,'By Lot'!C1156,'By Lot'!C1188,'By Lot'!C1220,'By Lot'!C1380,'By Lot'!C1396,'By Lot'!C1412,'By Lot'!C1428,'By Lot'!C1444,'By Lot'!C1460,'By Lot'!C1556)</f>
        <v>5</v>
      </c>
      <c r="D147" s="41">
        <f>SUM('By Lot'!D1140,'By Lot'!D1156,'By Lot'!D1188,'By Lot'!D1220,'By Lot'!D1380,'By Lot'!D1396,'By Lot'!D1412,'By Lot'!D1428,'By Lot'!D1444,'By Lot'!D1460,'By Lot'!D1556)</f>
        <v>5</v>
      </c>
      <c r="E147" s="42">
        <f>SUM('By Lot'!E1140,'By Lot'!E1156,'By Lot'!E1188,'By Lot'!E1220,'By Lot'!E1380,'By Lot'!E1396,'By Lot'!E1412,'By Lot'!E1428,'By Lot'!E1444,'By Lot'!E1460,'By Lot'!E1556)</f>
        <v>4</v>
      </c>
      <c r="F147" s="42">
        <f>SUM('By Lot'!F1140,'By Lot'!F1156,'By Lot'!F1188,'By Lot'!F1220,'By Lot'!F1380,'By Lot'!F1396,'By Lot'!F1412,'By Lot'!F1428,'By Lot'!F1444,'By Lot'!F1460,'By Lot'!F1556)</f>
        <v>3</v>
      </c>
      <c r="G147" s="42">
        <f>SUM('By Lot'!G1140,'By Lot'!G1156,'By Lot'!G1188,'By Lot'!G1220,'By Lot'!G1380,'By Lot'!G1396,'By Lot'!G1412,'By Lot'!G1428,'By Lot'!G1444,'By Lot'!G1460,'By Lot'!G1556)</f>
        <v>3</v>
      </c>
      <c r="H147" s="42">
        <f>SUM('By Lot'!H1140,'By Lot'!H1156,'By Lot'!H1188,'By Lot'!H1220,'By Lot'!H1380,'By Lot'!H1396,'By Lot'!H1412,'By Lot'!H1428,'By Lot'!H1444,'By Lot'!H1460,'By Lot'!H1556)</f>
        <v>3</v>
      </c>
      <c r="I147" s="42">
        <f>SUM('By Lot'!I1140,'By Lot'!I1156,'By Lot'!I1188,'By Lot'!I1220,'By Lot'!I1380,'By Lot'!I1396,'By Lot'!I1412,'By Lot'!I1428,'By Lot'!I1444,'By Lot'!I1460,'By Lot'!I1556)</f>
        <v>3</v>
      </c>
      <c r="J147" s="42">
        <f>SUM('By Lot'!J1140,'By Lot'!J1156,'By Lot'!J1188,'By Lot'!J1220,'By Lot'!J1380,'By Lot'!J1396,'By Lot'!J1412,'By Lot'!J1428,'By Lot'!J1444,'By Lot'!J1460,'By Lot'!J1556)</f>
        <v>4</v>
      </c>
      <c r="K147" s="42">
        <f>SUM('By Lot'!K1140,'By Lot'!K1156,'By Lot'!K1188,'By Lot'!K1220,'By Lot'!K1380,'By Lot'!K1396,'By Lot'!K1412,'By Lot'!K1428,'By Lot'!K1444,'By Lot'!K1460,'By Lot'!K1556)</f>
        <v>5</v>
      </c>
      <c r="L147" s="42">
        <f>SUM('By Lot'!L1140,'By Lot'!L1156,'By Lot'!L1188,'By Lot'!L1220,'By Lot'!L1380,'By Lot'!L1396,'By Lot'!L1412,'By Lot'!L1428,'By Lot'!L1444,'By Lot'!L1460,'By Lot'!L1556)</f>
        <v>5</v>
      </c>
      <c r="M147" s="43">
        <f>SUM('By Lot'!M1140,'By Lot'!M1156,'By Lot'!M1188,'By Lot'!M1220,'By Lot'!M1380,'By Lot'!M1396,'By Lot'!M1412,'By Lot'!M1428,'By Lot'!M1444,'By Lot'!M1460,'By Lot'!M1556)</f>
        <v>5</v>
      </c>
      <c r="N147" s="44">
        <f t="shared" si="17"/>
        <v>3</v>
      </c>
      <c r="O147" s="45">
        <f t="shared" si="18"/>
        <v>2</v>
      </c>
      <c r="P147" s="46">
        <f t="shared" si="19"/>
        <v>0.4</v>
      </c>
    </row>
    <row r="148" spans="1:16" ht="11.25">
      <c r="A148" s="44"/>
      <c r="B148" s="40" t="s">
        <v>4</v>
      </c>
      <c r="C148" s="40">
        <f>SUM('By Lot'!C1141,'By Lot'!C1157,'By Lot'!C1189,'By Lot'!C1221,'By Lot'!C1381,'By Lot'!C1397,'By Lot'!C1413,'By Lot'!C1429,'By Lot'!C1445,'By Lot'!C1461,'By Lot'!C1557)</f>
        <v>20</v>
      </c>
      <c r="D148" s="41">
        <f>SUM('By Lot'!D1141,'By Lot'!D1157,'By Lot'!D1189,'By Lot'!D1221,'By Lot'!D1381,'By Lot'!D1397,'By Lot'!D1413,'By Lot'!D1429,'By Lot'!D1445,'By Lot'!D1461,'By Lot'!D1557)</f>
        <v>16</v>
      </c>
      <c r="E148" s="42">
        <f>SUM('By Lot'!E1141,'By Lot'!E1157,'By Lot'!E1189,'By Lot'!E1221,'By Lot'!E1381,'By Lot'!E1397,'By Lot'!E1413,'By Lot'!E1429,'By Lot'!E1445,'By Lot'!E1461,'By Lot'!E1557)</f>
        <v>12</v>
      </c>
      <c r="F148" s="42">
        <f>SUM('By Lot'!F1141,'By Lot'!F1157,'By Lot'!F1189,'By Lot'!F1221,'By Lot'!F1381,'By Lot'!F1397,'By Lot'!F1413,'By Lot'!F1429,'By Lot'!F1445,'By Lot'!F1461,'By Lot'!F1557)</f>
        <v>11</v>
      </c>
      <c r="G148" s="42">
        <f>SUM('By Lot'!G1141,'By Lot'!G1157,'By Lot'!G1189,'By Lot'!G1221,'By Lot'!G1381,'By Lot'!G1397,'By Lot'!G1413,'By Lot'!G1429,'By Lot'!G1445,'By Lot'!G1461,'By Lot'!G1557)</f>
        <v>12</v>
      </c>
      <c r="H148" s="42">
        <f>SUM('By Lot'!H1141,'By Lot'!H1157,'By Lot'!H1189,'By Lot'!H1221,'By Lot'!H1381,'By Lot'!H1397,'By Lot'!H1413,'By Lot'!H1429,'By Lot'!H1445,'By Lot'!H1461,'By Lot'!H1557)</f>
        <v>12</v>
      </c>
      <c r="I148" s="42">
        <f>SUM('By Lot'!I1141,'By Lot'!I1157,'By Lot'!I1189,'By Lot'!I1221,'By Lot'!I1381,'By Lot'!I1397,'By Lot'!I1413,'By Lot'!I1429,'By Lot'!I1445,'By Lot'!I1461,'By Lot'!I1557)</f>
        <v>11</v>
      </c>
      <c r="J148" s="42">
        <f>SUM('By Lot'!J1141,'By Lot'!J1157,'By Lot'!J1189,'By Lot'!J1221,'By Lot'!J1381,'By Lot'!J1397,'By Lot'!J1413,'By Lot'!J1429,'By Lot'!J1445,'By Lot'!J1461,'By Lot'!J1557)</f>
        <v>8</v>
      </c>
      <c r="K148" s="42">
        <f>SUM('By Lot'!K1141,'By Lot'!K1157,'By Lot'!K1189,'By Lot'!K1221,'By Lot'!K1381,'By Lot'!K1397,'By Lot'!K1413,'By Lot'!K1429,'By Lot'!K1445,'By Lot'!K1461,'By Lot'!K1557)</f>
        <v>10</v>
      </c>
      <c r="L148" s="42">
        <f>SUM('By Lot'!L1141,'By Lot'!L1157,'By Lot'!L1189,'By Lot'!L1221,'By Lot'!L1381,'By Lot'!L1397,'By Lot'!L1413,'By Lot'!L1429,'By Lot'!L1445,'By Lot'!L1461,'By Lot'!L1557)</f>
        <v>8</v>
      </c>
      <c r="M148" s="43">
        <f>SUM('By Lot'!M1141,'By Lot'!M1157,'By Lot'!M1189,'By Lot'!M1221,'By Lot'!M1381,'By Lot'!M1397,'By Lot'!M1413,'By Lot'!M1429,'By Lot'!M1445,'By Lot'!M1461,'By Lot'!M1557)</f>
        <v>12</v>
      </c>
      <c r="N148" s="44">
        <f t="shared" si="17"/>
        <v>8</v>
      </c>
      <c r="O148" s="45">
        <f t="shared" si="18"/>
        <v>12</v>
      </c>
      <c r="P148" s="46">
        <f t="shared" si="19"/>
        <v>0.6</v>
      </c>
    </row>
    <row r="149" spans="1:16" ht="11.25">
      <c r="A149" s="62"/>
      <c r="B149" s="48" t="s">
        <v>5</v>
      </c>
      <c r="C149" s="48">
        <f aca="true" t="shared" si="21" ref="C149:M149">SUM(C139:C148)</f>
        <v>1394</v>
      </c>
      <c r="D149" s="49">
        <f t="shared" si="21"/>
        <v>370</v>
      </c>
      <c r="E149" s="50">
        <f t="shared" si="21"/>
        <v>206</v>
      </c>
      <c r="F149" s="50">
        <f t="shared" si="21"/>
        <v>117</v>
      </c>
      <c r="G149" s="50">
        <f t="shared" si="21"/>
        <v>89</v>
      </c>
      <c r="H149" s="50">
        <f t="shared" si="21"/>
        <v>92</v>
      </c>
      <c r="I149" s="50">
        <f t="shared" si="21"/>
        <v>107</v>
      </c>
      <c r="J149" s="50">
        <f t="shared" si="21"/>
        <v>102</v>
      </c>
      <c r="K149" s="50">
        <f t="shared" si="21"/>
        <v>141</v>
      </c>
      <c r="L149" s="50">
        <f t="shared" si="21"/>
        <v>219</v>
      </c>
      <c r="M149" s="51">
        <f t="shared" si="21"/>
        <v>309</v>
      </c>
      <c r="N149" s="52">
        <f t="shared" si="17"/>
        <v>89</v>
      </c>
      <c r="O149" s="53">
        <f t="shared" si="18"/>
        <v>1305</v>
      </c>
      <c r="P149" s="54">
        <f t="shared" si="19"/>
        <v>0.936154949784792</v>
      </c>
    </row>
    <row r="150" spans="1:16" ht="11.25">
      <c r="A150" s="39" t="s">
        <v>261</v>
      </c>
      <c r="B150" s="40" t="s">
        <v>0</v>
      </c>
      <c r="C150" s="40">
        <f>SUM('By Lot'!C1623,'By Lot'!C1639,'By Lot'!C1655,'By Lot'!C1671,'By Lot'!C1687,'By Lot'!C1703,'By Lot'!C1719,'By Lot'!C1735,'By Lot'!C1751)</f>
        <v>339</v>
      </c>
      <c r="D150" s="41">
        <f>SUM('By Lot'!D1623,'By Lot'!D1639,'By Lot'!D1655,'By Lot'!D1671,'By Lot'!D1687,'By Lot'!D1703,'By Lot'!D1719,'By Lot'!D1735,'By Lot'!D1751)</f>
        <v>218</v>
      </c>
      <c r="E150" s="42">
        <f>SUM('By Lot'!E1623,'By Lot'!E1639,'By Lot'!E1655,'By Lot'!E1671,'By Lot'!E1687,'By Lot'!E1703,'By Lot'!E1719,'By Lot'!E1735,'By Lot'!E1751)</f>
        <v>87</v>
      </c>
      <c r="F150" s="42">
        <f>SUM('By Lot'!F1623,'By Lot'!F1639,'By Lot'!F1655,'By Lot'!F1671,'By Lot'!F1687,'By Lot'!F1703,'By Lot'!F1719,'By Lot'!F1735,'By Lot'!F1751)</f>
        <v>40</v>
      </c>
      <c r="G150" s="42">
        <f>SUM('By Lot'!G1623,'By Lot'!G1639,'By Lot'!G1655,'By Lot'!G1671,'By Lot'!G1687,'By Lot'!G1703,'By Lot'!G1719,'By Lot'!G1735,'By Lot'!G1751)</f>
        <v>19</v>
      </c>
      <c r="H150" s="42">
        <f>SUM('By Lot'!H1623,'By Lot'!H1639,'By Lot'!H1655,'By Lot'!H1671,'By Lot'!H1687,'By Lot'!H1703,'By Lot'!H1719,'By Lot'!H1735,'By Lot'!H1751)</f>
        <v>20</v>
      </c>
      <c r="I150" s="42">
        <f>SUM('By Lot'!I1623,'By Lot'!I1639,'By Lot'!I1655,'By Lot'!I1671,'By Lot'!I1687,'By Lot'!I1703,'By Lot'!I1719,'By Lot'!I1735,'By Lot'!I1751)</f>
        <v>33</v>
      </c>
      <c r="J150" s="42">
        <f>SUM('By Lot'!J1623,'By Lot'!J1639,'By Lot'!J1655,'By Lot'!J1671,'By Lot'!J1687,'By Lot'!J1703,'By Lot'!J1719,'By Lot'!J1735,'By Lot'!J1751)</f>
        <v>30</v>
      </c>
      <c r="K150" s="42">
        <f>SUM('By Lot'!K1623,'By Lot'!K1639,'By Lot'!K1655,'By Lot'!K1671,'By Lot'!K1687,'By Lot'!K1703,'By Lot'!K1719,'By Lot'!K1735,'By Lot'!K1751)</f>
        <v>42</v>
      </c>
      <c r="L150" s="42">
        <f>SUM('By Lot'!L1623,'By Lot'!L1639,'By Lot'!L1655,'By Lot'!L1671,'By Lot'!L1687,'By Lot'!L1703,'By Lot'!L1719,'By Lot'!L1735,'By Lot'!L1751)</f>
        <v>60</v>
      </c>
      <c r="M150" s="43">
        <f>SUM('By Lot'!M1623,'By Lot'!M1639,'By Lot'!M1655,'By Lot'!M1671,'By Lot'!M1687,'By Lot'!M1703,'By Lot'!M1719,'By Lot'!M1735,'By Lot'!M1751)</f>
        <v>90</v>
      </c>
      <c r="N150" s="44">
        <f t="shared" si="17"/>
        <v>19</v>
      </c>
      <c r="O150" s="45">
        <f t="shared" si="18"/>
        <v>320</v>
      </c>
      <c r="P150" s="46">
        <f t="shared" si="19"/>
        <v>0.943952802359882</v>
      </c>
    </row>
    <row r="151" spans="1:16" ht="11.25">
      <c r="A151" s="5" t="s">
        <v>239</v>
      </c>
      <c r="B151" s="40" t="s">
        <v>1</v>
      </c>
      <c r="C151" s="40">
        <f>SUM('By Lot'!C1624,'By Lot'!C1640,'By Lot'!C1656,'By Lot'!C1672,'By Lot'!C1688,'By Lot'!C1704,'By Lot'!C1720,'By Lot'!C1736,'By Lot'!C1752)</f>
        <v>641</v>
      </c>
      <c r="D151" s="41">
        <f>SUM('By Lot'!D1624,'By Lot'!D1640,'By Lot'!D1656,'By Lot'!D1672,'By Lot'!D1688,'By Lot'!D1704,'By Lot'!D1720,'By Lot'!D1736,'By Lot'!D1752)</f>
        <v>290</v>
      </c>
      <c r="E151" s="42">
        <f>SUM('By Lot'!E1624,'By Lot'!E1640,'By Lot'!E1656,'By Lot'!E1672,'By Lot'!E1688,'By Lot'!E1704,'By Lot'!E1720,'By Lot'!E1736,'By Lot'!E1752)</f>
        <v>54</v>
      </c>
      <c r="F151" s="42">
        <f>SUM('By Lot'!F1624,'By Lot'!F1640,'By Lot'!F1656,'By Lot'!F1672,'By Lot'!F1688,'By Lot'!F1704,'By Lot'!F1720,'By Lot'!F1736,'By Lot'!F1752)</f>
        <v>0</v>
      </c>
      <c r="G151" s="42">
        <f>SUM('By Lot'!G1624,'By Lot'!G1640,'By Lot'!G1656,'By Lot'!G1672,'By Lot'!G1688,'By Lot'!G1704,'By Lot'!G1720,'By Lot'!G1736,'By Lot'!G1752)</f>
        <v>2</v>
      </c>
      <c r="H151" s="42">
        <f>SUM('By Lot'!H1624,'By Lot'!H1640,'By Lot'!H1656,'By Lot'!H1672,'By Lot'!H1688,'By Lot'!H1704,'By Lot'!H1720,'By Lot'!H1736,'By Lot'!H1752)</f>
        <v>17</v>
      </c>
      <c r="I151" s="42">
        <f>SUM('By Lot'!I1624,'By Lot'!I1640,'By Lot'!I1656,'By Lot'!I1672,'By Lot'!I1688,'By Lot'!I1704,'By Lot'!I1720,'By Lot'!I1736,'By Lot'!I1752)</f>
        <v>33</v>
      </c>
      <c r="J151" s="42">
        <f>SUM('By Lot'!J1624,'By Lot'!J1640,'By Lot'!J1656,'By Lot'!J1672,'By Lot'!J1688,'By Lot'!J1704,'By Lot'!J1720,'By Lot'!J1736,'By Lot'!J1752)</f>
        <v>31</v>
      </c>
      <c r="K151" s="42">
        <f>SUM('By Lot'!K1624,'By Lot'!K1640,'By Lot'!K1656,'By Lot'!K1672,'By Lot'!K1688,'By Lot'!K1704,'By Lot'!K1720,'By Lot'!K1736,'By Lot'!K1752)</f>
        <v>60</v>
      </c>
      <c r="L151" s="42">
        <f>SUM('By Lot'!L1624,'By Lot'!L1640,'By Lot'!L1656,'By Lot'!L1672,'By Lot'!L1688,'By Lot'!L1704,'By Lot'!L1720,'By Lot'!L1736,'By Lot'!L1752)</f>
        <v>127</v>
      </c>
      <c r="M151" s="43">
        <f>SUM('By Lot'!M1624,'By Lot'!M1640,'By Lot'!M1656,'By Lot'!M1672,'By Lot'!M1688,'By Lot'!M1704,'By Lot'!M1720,'By Lot'!M1736,'By Lot'!M1752)</f>
        <v>272</v>
      </c>
      <c r="N151" s="44">
        <f t="shared" si="17"/>
        <v>0</v>
      </c>
      <c r="O151" s="45">
        <f t="shared" si="18"/>
        <v>641</v>
      </c>
      <c r="P151" s="46">
        <f t="shared" si="19"/>
        <v>1</v>
      </c>
    </row>
    <row r="152" spans="1:16" ht="11.25">
      <c r="A152" s="5" t="s">
        <v>270</v>
      </c>
      <c r="B152" s="40" t="s">
        <v>2</v>
      </c>
      <c r="C152" s="40">
        <f>SUM('By Lot'!C1625,'By Lot'!C1641,'By Lot'!C1657,'By Lot'!C1673,'By Lot'!C1689,'By Lot'!C1705,'By Lot'!C1721,'By Lot'!C1737,'By Lot'!C1753)</f>
        <v>234</v>
      </c>
      <c r="D152" s="41">
        <f>SUM('By Lot'!D1625,'By Lot'!D1641,'By Lot'!D1657,'By Lot'!D1673,'By Lot'!D1689,'By Lot'!D1705,'By Lot'!D1721,'By Lot'!D1737,'By Lot'!D1753)</f>
        <v>124</v>
      </c>
      <c r="E152" s="42">
        <f>SUM('By Lot'!E1625,'By Lot'!E1641,'By Lot'!E1657,'By Lot'!E1673,'By Lot'!E1689,'By Lot'!E1705,'By Lot'!E1721,'By Lot'!E1737,'By Lot'!E1753)</f>
        <v>42</v>
      </c>
      <c r="F152" s="42">
        <f>SUM('By Lot'!F1625,'By Lot'!F1641,'By Lot'!F1657,'By Lot'!F1673,'By Lot'!F1689,'By Lot'!F1705,'By Lot'!F1721,'By Lot'!F1737,'By Lot'!F1753)</f>
        <v>0</v>
      </c>
      <c r="G152" s="42">
        <f>SUM('By Lot'!G1625,'By Lot'!G1641,'By Lot'!G1657,'By Lot'!G1673,'By Lot'!G1689,'By Lot'!G1705,'By Lot'!G1721,'By Lot'!G1737,'By Lot'!G1753)</f>
        <v>1</v>
      </c>
      <c r="H152" s="42">
        <f>SUM('By Lot'!H1625,'By Lot'!H1641,'By Lot'!H1657,'By Lot'!H1673,'By Lot'!H1689,'By Lot'!H1705,'By Lot'!H1721,'By Lot'!H1737,'By Lot'!H1753)</f>
        <v>6</v>
      </c>
      <c r="I152" s="42">
        <f>SUM('By Lot'!I1625,'By Lot'!I1641,'By Lot'!I1657,'By Lot'!I1673,'By Lot'!I1689,'By Lot'!I1705,'By Lot'!I1721,'By Lot'!I1737,'By Lot'!I1753)</f>
        <v>20</v>
      </c>
      <c r="J152" s="42">
        <f>SUM('By Lot'!J1625,'By Lot'!J1641,'By Lot'!J1657,'By Lot'!J1673,'By Lot'!J1689,'By Lot'!J1705,'By Lot'!J1721,'By Lot'!J1737,'By Lot'!J1753)</f>
        <v>25</v>
      </c>
      <c r="K152" s="42">
        <f>SUM('By Lot'!K1625,'By Lot'!K1641,'By Lot'!K1657,'By Lot'!K1673,'By Lot'!K1689,'By Lot'!K1705,'By Lot'!K1721,'By Lot'!K1737,'By Lot'!K1753)</f>
        <v>59</v>
      </c>
      <c r="L152" s="42">
        <f>SUM('By Lot'!L1625,'By Lot'!L1641,'By Lot'!L1657,'By Lot'!L1673,'By Lot'!L1689,'By Lot'!L1705,'By Lot'!L1721,'By Lot'!L1737,'By Lot'!L1753)</f>
        <v>87</v>
      </c>
      <c r="M152" s="43">
        <f>SUM('By Lot'!M1625,'By Lot'!M1641,'By Lot'!M1657,'By Lot'!M1673,'By Lot'!M1689,'By Lot'!M1705,'By Lot'!M1721,'By Lot'!M1737,'By Lot'!M1753)</f>
        <v>120</v>
      </c>
      <c r="N152" s="44">
        <f t="shared" si="17"/>
        <v>0</v>
      </c>
      <c r="O152" s="45">
        <f t="shared" si="18"/>
        <v>234</v>
      </c>
      <c r="P152" s="46">
        <f t="shared" si="19"/>
        <v>1</v>
      </c>
    </row>
    <row r="153" spans="1:16" ht="11.25">
      <c r="A153" s="5"/>
      <c r="B153" s="40" t="s">
        <v>494</v>
      </c>
      <c r="C153" s="40">
        <f>SUM('By Lot'!C1626,'By Lot'!C1642,'By Lot'!C1658,'By Lot'!C1674,'By Lot'!C1690,'By Lot'!C1706,'By Lot'!C1722,'By Lot'!C1738,'By Lot'!C1754)</f>
        <v>45</v>
      </c>
      <c r="D153" s="41">
        <f>SUM('By Lot'!D1626,'By Lot'!D1642,'By Lot'!D1658,'By Lot'!D1674,'By Lot'!D1690,'By Lot'!D1706,'By Lot'!D1722,'By Lot'!D1738,'By Lot'!D1754)</f>
        <v>14</v>
      </c>
      <c r="E153" s="42">
        <f>SUM('By Lot'!E1626,'By Lot'!E1642,'By Lot'!E1658,'By Lot'!E1674,'By Lot'!E1690,'By Lot'!E1706,'By Lot'!E1722,'By Lot'!E1738,'By Lot'!E1754)</f>
        <v>5</v>
      </c>
      <c r="F153" s="42">
        <f>SUM('By Lot'!F1626,'By Lot'!F1642,'By Lot'!F1658,'By Lot'!F1674,'By Lot'!F1690,'By Lot'!F1706,'By Lot'!F1722,'By Lot'!F1738,'By Lot'!F1754)</f>
        <v>0</v>
      </c>
      <c r="G153" s="42">
        <f>SUM('By Lot'!G1626,'By Lot'!G1642,'By Lot'!G1658,'By Lot'!G1674,'By Lot'!G1690,'By Lot'!G1706,'By Lot'!G1722,'By Lot'!G1738,'By Lot'!G1754)</f>
        <v>0</v>
      </c>
      <c r="H153" s="42">
        <f>SUM('By Lot'!H1626,'By Lot'!H1642,'By Lot'!H1658,'By Lot'!H1674,'By Lot'!H1690,'By Lot'!H1706,'By Lot'!H1722,'By Lot'!H1738,'By Lot'!H1754)</f>
        <v>2</v>
      </c>
      <c r="I153" s="42">
        <f>SUM('By Lot'!I1626,'By Lot'!I1642,'By Lot'!I1658,'By Lot'!I1674,'By Lot'!I1690,'By Lot'!I1706,'By Lot'!I1722,'By Lot'!I1738,'By Lot'!I1754)</f>
        <v>4</v>
      </c>
      <c r="J153" s="42">
        <f>SUM('By Lot'!J1626,'By Lot'!J1642,'By Lot'!J1658,'By Lot'!J1674,'By Lot'!J1690,'By Lot'!J1706,'By Lot'!J1722,'By Lot'!J1738,'By Lot'!J1754)</f>
        <v>4</v>
      </c>
      <c r="K153" s="42">
        <f>SUM('By Lot'!K1626,'By Lot'!K1642,'By Lot'!K1658,'By Lot'!K1674,'By Lot'!K1690,'By Lot'!K1706,'By Lot'!K1722,'By Lot'!K1738,'By Lot'!K1754)</f>
        <v>7</v>
      </c>
      <c r="L153" s="42">
        <f>SUM('By Lot'!L1626,'By Lot'!L1642,'By Lot'!L1658,'By Lot'!L1674,'By Lot'!L1690,'By Lot'!L1706,'By Lot'!L1722,'By Lot'!L1738,'By Lot'!L1754)</f>
        <v>5</v>
      </c>
      <c r="M153" s="43">
        <f>SUM('By Lot'!M1626,'By Lot'!M1642,'By Lot'!M1658,'By Lot'!M1674,'By Lot'!M1690,'By Lot'!M1706,'By Lot'!M1722,'By Lot'!M1738,'By Lot'!M1754)</f>
        <v>4</v>
      </c>
      <c r="N153" s="44">
        <f t="shared" si="17"/>
        <v>0</v>
      </c>
      <c r="O153" s="45">
        <f t="shared" si="18"/>
        <v>45</v>
      </c>
      <c r="P153" s="46">
        <f t="shared" si="19"/>
        <v>1</v>
      </c>
    </row>
    <row r="154" spans="1:16" ht="11.25">
      <c r="A154" s="5"/>
      <c r="B154" s="40" t="s">
        <v>3</v>
      </c>
      <c r="C154" s="40">
        <f>SUM('By Lot'!C1627,'By Lot'!C1643,'By Lot'!C1659,'By Lot'!C1675,'By Lot'!C1691,'By Lot'!C1707,'By Lot'!C1723,'By Lot'!C1739,'By Lot'!C1755)</f>
        <v>31</v>
      </c>
      <c r="D154" s="41">
        <f>SUM('By Lot'!D1627,'By Lot'!D1643,'By Lot'!D1659,'By Lot'!D1675,'By Lot'!D1691,'By Lot'!D1707,'By Lot'!D1723,'By Lot'!D1739,'By Lot'!D1755)</f>
        <v>21</v>
      </c>
      <c r="E154" s="42">
        <f>SUM('By Lot'!E1627,'By Lot'!E1643,'By Lot'!E1659,'By Lot'!E1675,'By Lot'!E1691,'By Lot'!E1707,'By Lot'!E1723,'By Lot'!E1739,'By Lot'!E1755)</f>
        <v>14</v>
      </c>
      <c r="F154" s="42">
        <f>SUM('By Lot'!F1627,'By Lot'!F1643,'By Lot'!F1659,'By Lot'!F1675,'By Lot'!F1691,'By Lot'!F1707,'By Lot'!F1723,'By Lot'!F1739,'By Lot'!F1755)</f>
        <v>14</v>
      </c>
      <c r="G154" s="42">
        <f>SUM('By Lot'!G1627,'By Lot'!G1643,'By Lot'!G1659,'By Lot'!G1675,'By Lot'!G1691,'By Lot'!G1707,'By Lot'!G1723,'By Lot'!G1739,'By Lot'!G1755)</f>
        <v>10</v>
      </c>
      <c r="H154" s="42">
        <f>SUM('By Lot'!H1627,'By Lot'!H1643,'By Lot'!H1659,'By Lot'!H1675,'By Lot'!H1691,'By Lot'!H1707,'By Lot'!H1723,'By Lot'!H1739,'By Lot'!H1755)</f>
        <v>11</v>
      </c>
      <c r="I154" s="42">
        <f>SUM('By Lot'!I1627,'By Lot'!I1643,'By Lot'!I1659,'By Lot'!I1675,'By Lot'!I1691,'By Lot'!I1707,'By Lot'!I1723,'By Lot'!I1739,'By Lot'!I1755)</f>
        <v>9</v>
      </c>
      <c r="J154" s="42">
        <f>SUM('By Lot'!J1627,'By Lot'!J1643,'By Lot'!J1659,'By Lot'!J1675,'By Lot'!J1691,'By Lot'!J1707,'By Lot'!J1723,'By Lot'!J1739,'By Lot'!J1755)</f>
        <v>10</v>
      </c>
      <c r="K154" s="42">
        <f>SUM('By Lot'!K1627,'By Lot'!K1643,'By Lot'!K1659,'By Lot'!K1675,'By Lot'!K1691,'By Lot'!K1707,'By Lot'!K1723,'By Lot'!K1739,'By Lot'!K1755)</f>
        <v>10</v>
      </c>
      <c r="L154" s="42">
        <f>SUM('By Lot'!L1627,'By Lot'!L1643,'By Lot'!L1659,'By Lot'!L1675,'By Lot'!L1691,'By Lot'!L1707,'By Lot'!L1723,'By Lot'!L1739,'By Lot'!L1755)</f>
        <v>10</v>
      </c>
      <c r="M154" s="43">
        <f>SUM('By Lot'!M1627,'By Lot'!M1643,'By Lot'!M1659,'By Lot'!M1675,'By Lot'!M1691,'By Lot'!M1707,'By Lot'!M1723,'By Lot'!M1739,'By Lot'!M1755)</f>
        <v>11</v>
      </c>
      <c r="N154" s="44">
        <f t="shared" si="17"/>
        <v>9</v>
      </c>
      <c r="O154" s="45">
        <f t="shared" si="18"/>
        <v>22</v>
      </c>
      <c r="P154" s="46">
        <f t="shared" si="19"/>
        <v>0.7096774193548387</v>
      </c>
    </row>
    <row r="155" spans="1:16" ht="11.25">
      <c r="A155" s="5"/>
      <c r="B155" s="40" t="s">
        <v>105</v>
      </c>
      <c r="C155" s="40">
        <f>SUM('By Lot'!C1633,'By Lot'!C1649,'By Lot'!C1665,'By Lot'!C1681,'By Lot'!C1697,'By Lot'!C1713,'By Lot'!C1729,'By Lot'!C1745,'By Lot'!C1761)</f>
        <v>42</v>
      </c>
      <c r="D155" s="41">
        <f>SUM('By Lot'!D1633,'By Lot'!D1649,'By Lot'!D1665,'By Lot'!D1681,'By Lot'!D1697,'By Lot'!D1713,'By Lot'!D1729,'By Lot'!D1745,'By Lot'!D1761)</f>
        <v>26</v>
      </c>
      <c r="E155" s="42">
        <f>SUM('By Lot'!E1633,'By Lot'!E1649,'By Lot'!E1665,'By Lot'!E1681,'By Lot'!E1697,'By Lot'!E1713,'By Lot'!E1729,'By Lot'!E1745,'By Lot'!E1761)</f>
        <v>19</v>
      </c>
      <c r="F155" s="42">
        <f>SUM('By Lot'!F1633,'By Lot'!F1649,'By Lot'!F1665,'By Lot'!F1681,'By Lot'!F1697,'By Lot'!F1713,'By Lot'!F1729,'By Lot'!F1745,'By Lot'!F1761)</f>
        <v>13</v>
      </c>
      <c r="G155" s="42">
        <f>SUM('By Lot'!G1633,'By Lot'!G1649,'By Lot'!G1665,'By Lot'!G1681,'By Lot'!G1697,'By Lot'!G1713,'By Lot'!G1729,'By Lot'!G1745,'By Lot'!G1761)</f>
        <v>13</v>
      </c>
      <c r="H155" s="42">
        <f>SUM('By Lot'!H1633,'By Lot'!H1649,'By Lot'!H1665,'By Lot'!H1681,'By Lot'!H1697,'By Lot'!H1713,'By Lot'!H1729,'By Lot'!H1745,'By Lot'!H1761)</f>
        <v>16</v>
      </c>
      <c r="I155" s="42">
        <f>SUM('By Lot'!I1633,'By Lot'!I1649,'By Lot'!I1665,'By Lot'!I1681,'By Lot'!I1697,'By Lot'!I1713,'By Lot'!I1729,'By Lot'!I1745,'By Lot'!I1761)</f>
        <v>18</v>
      </c>
      <c r="J155" s="42">
        <f>SUM('By Lot'!J1633,'By Lot'!J1649,'By Lot'!J1665,'By Lot'!J1681,'By Lot'!J1697,'By Lot'!J1713,'By Lot'!J1729,'By Lot'!J1745,'By Lot'!J1761)</f>
        <v>18</v>
      </c>
      <c r="K155" s="42">
        <f>SUM('By Lot'!K1633,'By Lot'!K1649,'By Lot'!K1665,'By Lot'!K1681,'By Lot'!K1697,'By Lot'!K1713,'By Lot'!K1729,'By Lot'!K1745,'By Lot'!K1761)</f>
        <v>20</v>
      </c>
      <c r="L155" s="42">
        <f>SUM('By Lot'!L1633,'By Lot'!L1649,'By Lot'!L1665,'By Lot'!L1681,'By Lot'!L1697,'By Lot'!L1713,'By Lot'!L1729,'By Lot'!L1745,'By Lot'!L1761)</f>
        <v>25</v>
      </c>
      <c r="M155" s="43">
        <f>SUM('By Lot'!M1633,'By Lot'!M1649,'By Lot'!M1665,'By Lot'!M1681,'By Lot'!M1697,'By Lot'!M1713,'By Lot'!M1729,'By Lot'!M1745,'By Lot'!M1761)</f>
        <v>29</v>
      </c>
      <c r="N155" s="44">
        <f t="shared" si="17"/>
        <v>13</v>
      </c>
      <c r="O155" s="45">
        <f t="shared" si="18"/>
        <v>29</v>
      </c>
      <c r="P155" s="46">
        <f t="shared" si="19"/>
        <v>0.6904761904761905</v>
      </c>
    </row>
    <row r="156" spans="1:16" ht="11.25">
      <c r="A156" s="5"/>
      <c r="B156" s="40" t="s">
        <v>109</v>
      </c>
      <c r="C156" s="40">
        <f>SUM('By Lot'!C1634,'By Lot'!C1650,'By Lot'!C1666,'By Lot'!C1682,'By Lot'!C1698,'By Lot'!C1714,'By Lot'!C1730,'By Lot'!C1746,'By Lot'!C1762)</f>
        <v>31</v>
      </c>
      <c r="D156" s="41">
        <f>SUM('By Lot'!D1634,'By Lot'!D1650,'By Lot'!D1666,'By Lot'!D1682,'By Lot'!D1698,'By Lot'!D1714,'By Lot'!D1730,'By Lot'!D1746,'By Lot'!D1762)</f>
        <v>15</v>
      </c>
      <c r="E156" s="42">
        <f>SUM('By Lot'!E1634,'By Lot'!E1650,'By Lot'!E1666,'By Lot'!E1682,'By Lot'!E1698,'By Lot'!E1714,'By Lot'!E1730,'By Lot'!E1746,'By Lot'!E1762)</f>
        <v>9</v>
      </c>
      <c r="F156" s="42">
        <f>SUM('By Lot'!F1634,'By Lot'!F1650,'By Lot'!F1666,'By Lot'!F1682,'By Lot'!F1698,'By Lot'!F1714,'By Lot'!F1730,'By Lot'!F1746,'By Lot'!F1762)</f>
        <v>6</v>
      </c>
      <c r="G156" s="42">
        <f>SUM('By Lot'!G1634,'By Lot'!G1650,'By Lot'!G1666,'By Lot'!G1682,'By Lot'!G1698,'By Lot'!G1714,'By Lot'!G1730,'By Lot'!G1746,'By Lot'!G1762)</f>
        <v>6</v>
      </c>
      <c r="H156" s="42">
        <f>SUM('By Lot'!H1634,'By Lot'!H1650,'By Lot'!H1666,'By Lot'!H1682,'By Lot'!H1698,'By Lot'!H1714,'By Lot'!H1730,'By Lot'!H1746,'By Lot'!H1762)</f>
        <v>9</v>
      </c>
      <c r="I156" s="42">
        <f>SUM('By Lot'!I1634,'By Lot'!I1650,'By Lot'!I1666,'By Lot'!I1682,'By Lot'!I1698,'By Lot'!I1714,'By Lot'!I1730,'By Lot'!I1746,'By Lot'!I1762)</f>
        <v>9</v>
      </c>
      <c r="J156" s="42">
        <f>SUM('By Lot'!J1634,'By Lot'!J1650,'By Lot'!J1666,'By Lot'!J1682,'By Lot'!J1698,'By Lot'!J1714,'By Lot'!J1730,'By Lot'!J1746,'By Lot'!J1762)</f>
        <v>10</v>
      </c>
      <c r="K156" s="42">
        <f>SUM('By Lot'!K1634,'By Lot'!K1650,'By Lot'!K1666,'By Lot'!K1682,'By Lot'!K1698,'By Lot'!K1714,'By Lot'!K1730,'By Lot'!K1746,'By Lot'!K1762)</f>
        <v>11</v>
      </c>
      <c r="L156" s="42">
        <f>SUM('By Lot'!L1634,'By Lot'!L1650,'By Lot'!L1666,'By Lot'!L1682,'By Lot'!L1698,'By Lot'!L1714,'By Lot'!L1730,'By Lot'!L1746,'By Lot'!L1762)</f>
        <v>17</v>
      </c>
      <c r="M156" s="43">
        <f>SUM('By Lot'!M1634,'By Lot'!M1650,'By Lot'!M1666,'By Lot'!M1682,'By Lot'!M1698,'By Lot'!M1714,'By Lot'!M1730,'By Lot'!M1746,'By Lot'!M1762)</f>
        <v>21</v>
      </c>
      <c r="N156" s="44">
        <f t="shared" si="17"/>
        <v>6</v>
      </c>
      <c r="O156" s="45">
        <f t="shared" si="18"/>
        <v>25</v>
      </c>
      <c r="P156" s="46">
        <f t="shared" si="19"/>
        <v>0.8064516129032258</v>
      </c>
    </row>
    <row r="157" spans="1:16" ht="11.25">
      <c r="A157" s="5"/>
      <c r="B157" s="40" t="s">
        <v>296</v>
      </c>
      <c r="C157" s="40">
        <f>SUM('By Lot'!C1635,'By Lot'!C1651,'By Lot'!C1667,'By Lot'!C1683,'By Lot'!C1699,'By Lot'!C1715,'By Lot'!C1731,'By Lot'!C1747,'By Lot'!C1763)</f>
        <v>5</v>
      </c>
      <c r="D157" s="41">
        <f>SUM('By Lot'!D1635,'By Lot'!D1651,'By Lot'!D1667,'By Lot'!D1683,'By Lot'!D1699,'By Lot'!D1715,'By Lot'!D1731,'By Lot'!D1747,'By Lot'!D1763)</f>
        <v>2</v>
      </c>
      <c r="E157" s="42">
        <f>SUM('By Lot'!E1635,'By Lot'!E1651,'By Lot'!E1667,'By Lot'!E1683,'By Lot'!E1699,'By Lot'!E1715,'By Lot'!E1731,'By Lot'!E1747,'By Lot'!E1763)</f>
        <v>2</v>
      </c>
      <c r="F157" s="42">
        <f>SUM('By Lot'!F1635,'By Lot'!F1651,'By Lot'!F1667,'By Lot'!F1683,'By Lot'!F1699,'By Lot'!F1715,'By Lot'!F1731,'By Lot'!F1747,'By Lot'!F1763)</f>
        <v>2</v>
      </c>
      <c r="G157" s="42">
        <f>SUM('By Lot'!G1635,'By Lot'!G1651,'By Lot'!G1667,'By Lot'!G1683,'By Lot'!G1699,'By Lot'!G1715,'By Lot'!G1731,'By Lot'!G1747,'By Lot'!G1763)</f>
        <v>2</v>
      </c>
      <c r="H157" s="42">
        <f>SUM('By Lot'!H1635,'By Lot'!H1651,'By Lot'!H1667,'By Lot'!H1683,'By Lot'!H1699,'By Lot'!H1715,'By Lot'!H1731,'By Lot'!H1747,'By Lot'!H1763)</f>
        <v>2</v>
      </c>
      <c r="I157" s="42">
        <f>SUM('By Lot'!I1635,'By Lot'!I1651,'By Lot'!I1667,'By Lot'!I1683,'By Lot'!I1699,'By Lot'!I1715,'By Lot'!I1731,'By Lot'!I1747,'By Lot'!I1763)</f>
        <v>1</v>
      </c>
      <c r="J157" s="42">
        <f>SUM('By Lot'!J1635,'By Lot'!J1651,'By Lot'!J1667,'By Lot'!J1683,'By Lot'!J1699,'By Lot'!J1715,'By Lot'!J1731,'By Lot'!J1747,'By Lot'!J1763)</f>
        <v>1</v>
      </c>
      <c r="K157" s="42">
        <f>SUM('By Lot'!K1635,'By Lot'!K1651,'By Lot'!K1667,'By Lot'!K1683,'By Lot'!K1699,'By Lot'!K1715,'By Lot'!K1731,'By Lot'!K1747,'By Lot'!K1763)</f>
        <v>2</v>
      </c>
      <c r="L157" s="42">
        <f>SUM('By Lot'!L1635,'By Lot'!L1651,'By Lot'!L1667,'By Lot'!L1683,'By Lot'!L1699,'By Lot'!L1715,'By Lot'!L1731,'By Lot'!L1747,'By Lot'!L1763)</f>
        <v>2</v>
      </c>
      <c r="M157" s="43">
        <f>SUM('By Lot'!M1635,'By Lot'!M1651,'By Lot'!M1667,'By Lot'!M1683,'By Lot'!M1699,'By Lot'!M1715,'By Lot'!M1731,'By Lot'!M1747,'By Lot'!M1763)</f>
        <v>2</v>
      </c>
      <c r="N157" s="44">
        <f t="shared" si="17"/>
        <v>1</v>
      </c>
      <c r="O157" s="45">
        <f t="shared" si="18"/>
        <v>4</v>
      </c>
      <c r="P157" s="46">
        <f t="shared" si="19"/>
        <v>0.8</v>
      </c>
    </row>
    <row r="158" spans="1:16" ht="11.25">
      <c r="A158" s="5"/>
      <c r="B158" s="40" t="s">
        <v>297</v>
      </c>
      <c r="C158" s="40">
        <f>SUM('By Lot'!C1636,'By Lot'!C1652,'By Lot'!C1668,'By Lot'!C1684,'By Lot'!C1700,'By Lot'!C1716,'By Lot'!C1732,'By Lot'!C1748,'By Lot'!C1764)</f>
        <v>13</v>
      </c>
      <c r="D158" s="41">
        <f>SUM('By Lot'!D1636,'By Lot'!D1652,'By Lot'!D1668,'By Lot'!D1684,'By Lot'!D1700,'By Lot'!D1716,'By Lot'!D1732,'By Lot'!D1748,'By Lot'!D1764)</f>
        <v>6</v>
      </c>
      <c r="E158" s="42">
        <f>SUM('By Lot'!E1636,'By Lot'!E1652,'By Lot'!E1668,'By Lot'!E1684,'By Lot'!E1700,'By Lot'!E1716,'By Lot'!E1732,'By Lot'!E1748,'By Lot'!E1764)</f>
        <v>4</v>
      </c>
      <c r="F158" s="42">
        <f>SUM('By Lot'!F1636,'By Lot'!F1652,'By Lot'!F1668,'By Lot'!F1684,'By Lot'!F1700,'By Lot'!F1716,'By Lot'!F1732,'By Lot'!F1748,'By Lot'!F1764)</f>
        <v>2</v>
      </c>
      <c r="G158" s="42">
        <f>SUM('By Lot'!G1636,'By Lot'!G1652,'By Lot'!G1668,'By Lot'!G1684,'By Lot'!G1700,'By Lot'!G1716,'By Lot'!G1732,'By Lot'!G1748,'By Lot'!G1764)</f>
        <v>4</v>
      </c>
      <c r="H158" s="42">
        <f>SUM('By Lot'!H1636,'By Lot'!H1652,'By Lot'!H1668,'By Lot'!H1684,'By Lot'!H1700,'By Lot'!H1716,'By Lot'!H1732,'By Lot'!H1748,'By Lot'!H1764)</f>
        <v>2</v>
      </c>
      <c r="I158" s="42">
        <f>SUM('By Lot'!I1636,'By Lot'!I1652,'By Lot'!I1668,'By Lot'!I1684,'By Lot'!I1700,'By Lot'!I1716,'By Lot'!I1732,'By Lot'!I1748,'By Lot'!I1764)</f>
        <v>3</v>
      </c>
      <c r="J158" s="42">
        <f>SUM('By Lot'!J1636,'By Lot'!J1652,'By Lot'!J1668,'By Lot'!J1684,'By Lot'!J1700,'By Lot'!J1716,'By Lot'!J1732,'By Lot'!J1748,'By Lot'!J1764)</f>
        <v>2</v>
      </c>
      <c r="K158" s="42">
        <f>SUM('By Lot'!K1636,'By Lot'!K1652,'By Lot'!K1668,'By Lot'!K1684,'By Lot'!K1700,'By Lot'!K1716,'By Lot'!K1732,'By Lot'!K1748,'By Lot'!K1764)</f>
        <v>2</v>
      </c>
      <c r="L158" s="42">
        <f>SUM('By Lot'!L1636,'By Lot'!L1652,'By Lot'!L1668,'By Lot'!L1684,'By Lot'!L1700,'By Lot'!L1716,'By Lot'!L1732,'By Lot'!L1748,'By Lot'!L1764)</f>
        <v>4</v>
      </c>
      <c r="M158" s="43">
        <f>SUM('By Lot'!M1636,'By Lot'!M1652,'By Lot'!M1668,'By Lot'!M1684,'By Lot'!M1700,'By Lot'!M1716,'By Lot'!M1732,'By Lot'!M1748,'By Lot'!M1764)</f>
        <v>6</v>
      </c>
      <c r="N158" s="44">
        <f t="shared" si="17"/>
        <v>2</v>
      </c>
      <c r="O158" s="45">
        <f t="shared" si="18"/>
        <v>11</v>
      </c>
      <c r="P158" s="46">
        <f t="shared" si="19"/>
        <v>0.8461538461538461</v>
      </c>
    </row>
    <row r="159" spans="1:16" ht="11.25">
      <c r="A159" s="5"/>
      <c r="B159" s="40" t="s">
        <v>4</v>
      </c>
      <c r="C159" s="40">
        <f>SUM('By Lot'!C1637,'By Lot'!C1653,'By Lot'!C1669,'By Lot'!C1685,'By Lot'!C1701,'By Lot'!C1717,'By Lot'!C1733,'By Lot'!C1749,'By Lot'!C1765)</f>
        <v>6</v>
      </c>
      <c r="D159" s="41">
        <f>SUM('By Lot'!D1637,'By Lot'!D1653,'By Lot'!D1669,'By Lot'!D1685,'By Lot'!D1701,'By Lot'!D1717,'By Lot'!D1733,'By Lot'!D1749,'By Lot'!D1765)</f>
        <v>1</v>
      </c>
      <c r="E159" s="42">
        <f>SUM('By Lot'!E1637,'By Lot'!E1653,'By Lot'!E1669,'By Lot'!E1685,'By Lot'!E1701,'By Lot'!E1717,'By Lot'!E1733,'By Lot'!E1749,'By Lot'!E1765)</f>
        <v>1</v>
      </c>
      <c r="F159" s="42">
        <f>SUM('By Lot'!F1637,'By Lot'!F1653,'By Lot'!F1669,'By Lot'!F1685,'By Lot'!F1701,'By Lot'!F1717,'By Lot'!F1733,'By Lot'!F1749,'By Lot'!F1765)</f>
        <v>1</v>
      </c>
      <c r="G159" s="42">
        <f>SUM('By Lot'!G1637,'By Lot'!G1653,'By Lot'!G1669,'By Lot'!G1685,'By Lot'!G1701,'By Lot'!G1717,'By Lot'!G1733,'By Lot'!G1749,'By Lot'!G1765)</f>
        <v>0</v>
      </c>
      <c r="H159" s="42">
        <f>SUM('By Lot'!H1637,'By Lot'!H1653,'By Lot'!H1669,'By Lot'!H1685,'By Lot'!H1701,'By Lot'!H1717,'By Lot'!H1733,'By Lot'!H1749,'By Lot'!H1765)</f>
        <v>1</v>
      </c>
      <c r="I159" s="42">
        <f>SUM('By Lot'!I1637,'By Lot'!I1653,'By Lot'!I1669,'By Lot'!I1685,'By Lot'!I1701,'By Lot'!I1717,'By Lot'!I1733,'By Lot'!I1749,'By Lot'!I1765)</f>
        <v>1</v>
      </c>
      <c r="J159" s="42">
        <f>SUM('By Lot'!J1637,'By Lot'!J1653,'By Lot'!J1669,'By Lot'!J1685,'By Lot'!J1701,'By Lot'!J1717,'By Lot'!J1733,'By Lot'!J1749,'By Lot'!J1765)</f>
        <v>1</v>
      </c>
      <c r="K159" s="42">
        <f>SUM('By Lot'!K1637,'By Lot'!K1653,'By Lot'!K1669,'By Lot'!K1685,'By Lot'!K1701,'By Lot'!K1717,'By Lot'!K1733,'By Lot'!K1749,'By Lot'!K1765)</f>
        <v>2</v>
      </c>
      <c r="L159" s="42">
        <f>SUM('By Lot'!L1637,'By Lot'!L1653,'By Lot'!L1669,'By Lot'!L1685,'By Lot'!L1701,'By Lot'!L1717,'By Lot'!L1733,'By Lot'!L1749,'By Lot'!L1765)</f>
        <v>4</v>
      </c>
      <c r="M159" s="43">
        <f>SUM('By Lot'!M1637,'By Lot'!M1653,'By Lot'!M1669,'By Lot'!M1685,'By Lot'!M1701,'By Lot'!M1717,'By Lot'!M1733,'By Lot'!M1749,'By Lot'!M1765)</f>
        <v>1</v>
      </c>
      <c r="N159" s="44">
        <f t="shared" si="17"/>
        <v>0</v>
      </c>
      <c r="O159" s="45">
        <f t="shared" si="18"/>
        <v>6</v>
      </c>
      <c r="P159" s="46">
        <f t="shared" si="19"/>
        <v>1</v>
      </c>
    </row>
    <row r="160" spans="1:16" ht="11.25">
      <c r="A160" s="47"/>
      <c r="B160" s="48" t="s">
        <v>5</v>
      </c>
      <c r="C160" s="48">
        <f aca="true" t="shared" si="22" ref="C160:M160">SUM(C150:C159)</f>
        <v>1387</v>
      </c>
      <c r="D160" s="49">
        <f t="shared" si="22"/>
        <v>717</v>
      </c>
      <c r="E160" s="50">
        <f t="shared" si="22"/>
        <v>237</v>
      </c>
      <c r="F160" s="50">
        <f t="shared" si="22"/>
        <v>78</v>
      </c>
      <c r="G160" s="50">
        <f t="shared" si="22"/>
        <v>57</v>
      </c>
      <c r="H160" s="50">
        <f t="shared" si="22"/>
        <v>86</v>
      </c>
      <c r="I160" s="50">
        <f t="shared" si="22"/>
        <v>131</v>
      </c>
      <c r="J160" s="50">
        <f t="shared" si="22"/>
        <v>132</v>
      </c>
      <c r="K160" s="50">
        <f t="shared" si="22"/>
        <v>215</v>
      </c>
      <c r="L160" s="50">
        <f t="shared" si="22"/>
        <v>341</v>
      </c>
      <c r="M160" s="51">
        <f t="shared" si="22"/>
        <v>556</v>
      </c>
      <c r="N160" s="52">
        <f t="shared" si="17"/>
        <v>57</v>
      </c>
      <c r="O160" s="53">
        <f t="shared" si="18"/>
        <v>1330</v>
      </c>
      <c r="P160" s="54">
        <f t="shared" si="19"/>
        <v>0.958904109589041</v>
      </c>
    </row>
    <row r="161" spans="1:16" ht="11.25">
      <c r="A161" s="39" t="s">
        <v>238</v>
      </c>
      <c r="B161" s="40" t="s">
        <v>0</v>
      </c>
      <c r="C161" s="40">
        <f>SUM('By Lot'!C1159,'By Lot'!C1191,'By Lot'!C1223,'By Lot'!C1239,'By Lot'!C1255,'By Lot'!C1271,'By Lot'!C1287,'By Lot'!C1319,'By Lot'!C1335,'By Lot'!C1351,'By Lot'!C1463)</f>
        <v>89</v>
      </c>
      <c r="D161" s="41">
        <f>SUM('By Lot'!D1159,'By Lot'!D1191,'By Lot'!D1223,'By Lot'!D1239,'By Lot'!D1255,'By Lot'!D1271,'By Lot'!D1287,'By Lot'!D1319,'By Lot'!D1335,'By Lot'!D1351,'By Lot'!D1463)</f>
        <v>41</v>
      </c>
      <c r="E161" s="42">
        <f>SUM('By Lot'!E1159,'By Lot'!E1191,'By Lot'!E1223,'By Lot'!E1239,'By Lot'!E1255,'By Lot'!E1271,'By Lot'!E1287,'By Lot'!E1319,'By Lot'!E1335,'By Lot'!E1351,'By Lot'!E1463)</f>
        <v>25</v>
      </c>
      <c r="F161" s="42">
        <f>SUM('By Lot'!F1159,'By Lot'!F1191,'By Lot'!F1223,'By Lot'!F1239,'By Lot'!F1255,'By Lot'!F1271,'By Lot'!F1287,'By Lot'!F1319,'By Lot'!F1335,'By Lot'!F1351,'By Lot'!F1463)</f>
        <v>9</v>
      </c>
      <c r="G161" s="42">
        <f>SUM('By Lot'!G1159,'By Lot'!G1191,'By Lot'!G1223,'By Lot'!G1239,'By Lot'!G1255,'By Lot'!G1271,'By Lot'!G1287,'By Lot'!G1319,'By Lot'!G1335,'By Lot'!G1351,'By Lot'!G1463)</f>
        <v>1</v>
      </c>
      <c r="H161" s="42">
        <f>SUM('By Lot'!H1159,'By Lot'!H1191,'By Lot'!H1223,'By Lot'!H1239,'By Lot'!H1255,'By Lot'!H1271,'By Lot'!H1287,'By Lot'!H1319,'By Lot'!H1335,'By Lot'!H1351,'By Lot'!H1463)</f>
        <v>0</v>
      </c>
      <c r="I161" s="42">
        <f>SUM('By Lot'!I1159,'By Lot'!I1191,'By Lot'!I1223,'By Lot'!I1239,'By Lot'!I1255,'By Lot'!I1271,'By Lot'!I1287,'By Lot'!I1319,'By Lot'!I1335,'By Lot'!I1351,'By Lot'!I1463)</f>
        <v>1</v>
      </c>
      <c r="J161" s="42">
        <f>SUM('By Lot'!J1159,'By Lot'!J1191,'By Lot'!J1223,'By Lot'!J1239,'By Lot'!J1255,'By Lot'!J1271,'By Lot'!J1287,'By Lot'!J1319,'By Lot'!J1335,'By Lot'!J1351,'By Lot'!J1463)</f>
        <v>2</v>
      </c>
      <c r="K161" s="42">
        <f>SUM('By Lot'!K1159,'By Lot'!K1191,'By Lot'!K1223,'By Lot'!K1239,'By Lot'!K1255,'By Lot'!K1271,'By Lot'!K1287,'By Lot'!K1319,'By Lot'!K1335,'By Lot'!K1351,'By Lot'!K1463)</f>
        <v>5</v>
      </c>
      <c r="L161" s="42">
        <f>SUM('By Lot'!L1159,'By Lot'!L1191,'By Lot'!L1223,'By Lot'!L1239,'By Lot'!L1255,'By Lot'!L1271,'By Lot'!L1287,'By Lot'!L1319,'By Lot'!L1335,'By Lot'!L1351,'By Lot'!L1463)</f>
        <v>10</v>
      </c>
      <c r="M161" s="43">
        <f>SUM('By Lot'!M1159,'By Lot'!M1191,'By Lot'!M1223,'By Lot'!M1239,'By Lot'!M1255,'By Lot'!M1271,'By Lot'!M1287,'By Lot'!M1319,'By Lot'!M1335,'By Lot'!M1351,'By Lot'!M1463)</f>
        <v>20</v>
      </c>
      <c r="N161" s="44">
        <f t="shared" si="17"/>
        <v>0</v>
      </c>
      <c r="O161" s="45">
        <f t="shared" si="18"/>
        <v>89</v>
      </c>
      <c r="P161" s="46">
        <f t="shared" si="19"/>
        <v>1</v>
      </c>
    </row>
    <row r="162" spans="1:16" ht="11.25">
      <c r="A162" s="5" t="s">
        <v>245</v>
      </c>
      <c r="B162" s="40" t="s">
        <v>1</v>
      </c>
      <c r="C162" s="40">
        <f>SUM('By Lot'!C1160,'By Lot'!C1192,'By Lot'!C1224,'By Lot'!C1240,'By Lot'!C1256,'By Lot'!C1272,'By Lot'!C1288,'By Lot'!C1320,'By Lot'!C1336,'By Lot'!C1352,'By Lot'!C1464)</f>
        <v>159</v>
      </c>
      <c r="D162" s="41">
        <f>SUM('By Lot'!D1160,'By Lot'!D1192,'By Lot'!D1224,'By Lot'!D1240,'By Lot'!D1256,'By Lot'!D1272,'By Lot'!D1288,'By Lot'!D1320,'By Lot'!D1336,'By Lot'!D1352,'By Lot'!D1464)</f>
        <v>20</v>
      </c>
      <c r="E162" s="42">
        <f>SUM('By Lot'!E1160,'By Lot'!E1192,'By Lot'!E1224,'By Lot'!E1240,'By Lot'!E1256,'By Lot'!E1272,'By Lot'!E1288,'By Lot'!E1320,'By Lot'!E1336,'By Lot'!E1352,'By Lot'!E1464)</f>
        <v>0</v>
      </c>
      <c r="F162" s="42">
        <f>SUM('By Lot'!F1160,'By Lot'!F1192,'By Lot'!F1224,'By Lot'!F1240,'By Lot'!F1256,'By Lot'!F1272,'By Lot'!F1288,'By Lot'!F1320,'By Lot'!F1336,'By Lot'!F1352,'By Lot'!F1464)</f>
        <v>0</v>
      </c>
      <c r="G162" s="42">
        <f>SUM('By Lot'!G1160,'By Lot'!G1192,'By Lot'!G1224,'By Lot'!G1240,'By Lot'!G1256,'By Lot'!G1272,'By Lot'!G1288,'By Lot'!G1320,'By Lot'!G1336,'By Lot'!G1352,'By Lot'!G1464)</f>
        <v>0</v>
      </c>
      <c r="H162" s="42">
        <f>SUM('By Lot'!H1160,'By Lot'!H1192,'By Lot'!H1224,'By Lot'!H1240,'By Lot'!H1256,'By Lot'!H1272,'By Lot'!H1288,'By Lot'!H1320,'By Lot'!H1336,'By Lot'!H1352,'By Lot'!H1464)</f>
        <v>0</v>
      </c>
      <c r="I162" s="42">
        <f>SUM('By Lot'!I1160,'By Lot'!I1192,'By Lot'!I1224,'By Lot'!I1240,'By Lot'!I1256,'By Lot'!I1272,'By Lot'!I1288,'By Lot'!I1320,'By Lot'!I1336,'By Lot'!I1352,'By Lot'!I1464)</f>
        <v>1</v>
      </c>
      <c r="J162" s="42">
        <f>SUM('By Lot'!J1160,'By Lot'!J1192,'By Lot'!J1224,'By Lot'!J1240,'By Lot'!J1256,'By Lot'!J1272,'By Lot'!J1288,'By Lot'!J1320,'By Lot'!J1336,'By Lot'!J1352,'By Lot'!J1464)</f>
        <v>1</v>
      </c>
      <c r="K162" s="42">
        <f>SUM('By Lot'!K1160,'By Lot'!K1192,'By Lot'!K1224,'By Lot'!K1240,'By Lot'!K1256,'By Lot'!K1272,'By Lot'!K1288,'By Lot'!K1320,'By Lot'!K1336,'By Lot'!K1352,'By Lot'!K1464)</f>
        <v>6</v>
      </c>
      <c r="L162" s="42">
        <f>SUM('By Lot'!L1160,'By Lot'!L1192,'By Lot'!L1224,'By Lot'!L1240,'By Lot'!L1256,'By Lot'!L1272,'By Lot'!L1288,'By Lot'!L1320,'By Lot'!L1336,'By Lot'!L1352,'By Lot'!L1464)</f>
        <v>17</v>
      </c>
      <c r="M162" s="43">
        <f>SUM('By Lot'!M1160,'By Lot'!M1192,'By Lot'!M1224,'By Lot'!M1240,'By Lot'!M1256,'By Lot'!M1272,'By Lot'!M1288,'By Lot'!M1320,'By Lot'!M1336,'By Lot'!M1352,'By Lot'!M1464)</f>
        <v>37</v>
      </c>
      <c r="N162" s="44">
        <f t="shared" si="17"/>
        <v>0</v>
      </c>
      <c r="O162" s="45">
        <f t="shared" si="18"/>
        <v>159</v>
      </c>
      <c r="P162" s="46">
        <f t="shared" si="19"/>
        <v>1</v>
      </c>
    </row>
    <row r="163" spans="1:16" ht="11.25">
      <c r="A163" s="5"/>
      <c r="B163" s="40" t="s">
        <v>2</v>
      </c>
      <c r="C163" s="40"/>
      <c r="D163" s="41"/>
      <c r="E163" s="42"/>
      <c r="F163" s="42"/>
      <c r="G163" s="42"/>
      <c r="H163" s="42"/>
      <c r="I163" s="42"/>
      <c r="J163" s="42"/>
      <c r="K163" s="42"/>
      <c r="L163" s="42"/>
      <c r="M163" s="43"/>
      <c r="N163" s="44"/>
      <c r="O163" s="45"/>
      <c r="P163" s="46"/>
    </row>
    <row r="164" spans="1:16" ht="11.25">
      <c r="A164" s="5"/>
      <c r="B164" s="40" t="s">
        <v>494</v>
      </c>
      <c r="C164" s="40">
        <f>SUM('By Lot'!C1162,'By Lot'!C1194,'By Lot'!C1226,'By Lot'!C1242,'By Lot'!C1258,'By Lot'!C1274,'By Lot'!C1290,'By Lot'!C1322,'By Lot'!C1338,'By Lot'!C1354,'By Lot'!C1466)</f>
        <v>104</v>
      </c>
      <c r="D164" s="41">
        <f>SUM('By Lot'!D1162,'By Lot'!D1194,'By Lot'!D1226,'By Lot'!D1242,'By Lot'!D1258,'By Lot'!D1274,'By Lot'!D1290,'By Lot'!D1322,'By Lot'!D1338,'By Lot'!D1354,'By Lot'!D1466)</f>
        <v>44</v>
      </c>
      <c r="E164" s="42">
        <f>SUM('By Lot'!E1162,'By Lot'!E1194,'By Lot'!E1226,'By Lot'!E1242,'By Lot'!E1258,'By Lot'!E1274,'By Lot'!E1290,'By Lot'!E1322,'By Lot'!E1338,'By Lot'!E1354,'By Lot'!E1466)</f>
        <v>17</v>
      </c>
      <c r="F164" s="42">
        <f>SUM('By Lot'!F1162,'By Lot'!F1194,'By Lot'!F1226,'By Lot'!F1242,'By Lot'!F1258,'By Lot'!F1274,'By Lot'!F1290,'By Lot'!F1322,'By Lot'!F1338,'By Lot'!F1354,'By Lot'!F1466)</f>
        <v>6</v>
      </c>
      <c r="G164" s="42">
        <f>SUM('By Lot'!G1162,'By Lot'!G1194,'By Lot'!G1226,'By Lot'!G1242,'By Lot'!G1258,'By Lot'!G1274,'By Lot'!G1290,'By Lot'!G1322,'By Lot'!G1338,'By Lot'!G1354,'By Lot'!G1466)</f>
        <v>4</v>
      </c>
      <c r="H164" s="42">
        <f>SUM('By Lot'!H1162,'By Lot'!H1194,'By Lot'!H1226,'By Lot'!H1242,'By Lot'!H1258,'By Lot'!H1274,'By Lot'!H1290,'By Lot'!H1322,'By Lot'!H1338,'By Lot'!H1354,'By Lot'!H1466)</f>
        <v>4</v>
      </c>
      <c r="I164" s="42">
        <f>SUM('By Lot'!I1162,'By Lot'!I1194,'By Lot'!I1226,'By Lot'!I1242,'By Lot'!I1258,'By Lot'!I1274,'By Lot'!I1290,'By Lot'!I1322,'By Lot'!I1338,'By Lot'!I1354,'By Lot'!I1466)</f>
        <v>10</v>
      </c>
      <c r="J164" s="42">
        <f>SUM('By Lot'!J1162,'By Lot'!J1194,'By Lot'!J1226,'By Lot'!J1242,'By Lot'!J1258,'By Lot'!J1274,'By Lot'!J1290,'By Lot'!J1322,'By Lot'!J1338,'By Lot'!J1354,'By Lot'!J1466)</f>
        <v>4</v>
      </c>
      <c r="K164" s="42">
        <f>SUM('By Lot'!K1162,'By Lot'!K1194,'By Lot'!K1226,'By Lot'!K1242,'By Lot'!K1258,'By Lot'!K1274,'By Lot'!K1290,'By Lot'!K1322,'By Lot'!K1338,'By Lot'!K1354,'By Lot'!K1466)</f>
        <v>6</v>
      </c>
      <c r="L164" s="42">
        <f>SUM('By Lot'!L1162,'By Lot'!L1194,'By Lot'!L1226,'By Lot'!L1242,'By Lot'!L1258,'By Lot'!L1274,'By Lot'!L1290,'By Lot'!L1322,'By Lot'!L1338,'By Lot'!L1354,'By Lot'!L1466)</f>
        <v>5</v>
      </c>
      <c r="M164" s="43">
        <f>SUM('By Lot'!M1162,'By Lot'!M1194,'By Lot'!M1226,'By Lot'!M1242,'By Lot'!M1258,'By Lot'!M1274,'By Lot'!M1290,'By Lot'!M1322,'By Lot'!M1338,'By Lot'!M1354,'By Lot'!M1466)</f>
        <v>3</v>
      </c>
      <c r="N164" s="44">
        <f t="shared" si="17"/>
        <v>3</v>
      </c>
      <c r="O164" s="45">
        <f t="shared" si="18"/>
        <v>101</v>
      </c>
      <c r="P164" s="46">
        <f t="shared" si="19"/>
        <v>0.9711538461538461</v>
      </c>
    </row>
    <row r="165" spans="1:16" ht="11.25">
      <c r="A165" s="5"/>
      <c r="B165" s="40" t="s">
        <v>3</v>
      </c>
      <c r="C165" s="40">
        <f>SUM('By Lot'!C1163,'By Lot'!C1195,'By Lot'!C1227,'By Lot'!C1243,'By Lot'!C1259,'By Lot'!C1275,'By Lot'!C1291,'By Lot'!C1323,'By Lot'!C1339,'By Lot'!C1355,'By Lot'!C1467)</f>
        <v>47</v>
      </c>
      <c r="D165" s="41">
        <f>SUM('By Lot'!D1163,'By Lot'!D1195,'By Lot'!D1227,'By Lot'!D1243,'By Lot'!D1259,'By Lot'!D1275,'By Lot'!D1291,'By Lot'!D1323,'By Lot'!D1339,'By Lot'!D1355,'By Lot'!D1467)</f>
        <v>39</v>
      </c>
      <c r="E165" s="42">
        <f>SUM('By Lot'!E1163,'By Lot'!E1195,'By Lot'!E1227,'By Lot'!E1243,'By Lot'!E1259,'By Lot'!E1275,'By Lot'!E1291,'By Lot'!E1323,'By Lot'!E1339,'By Lot'!E1355,'By Lot'!E1467)</f>
        <v>33</v>
      </c>
      <c r="F165" s="42">
        <f>SUM('By Lot'!F1163,'By Lot'!F1195,'By Lot'!F1227,'By Lot'!F1243,'By Lot'!F1259,'By Lot'!F1275,'By Lot'!F1291,'By Lot'!F1323,'By Lot'!F1339,'By Lot'!F1355,'By Lot'!F1467)</f>
        <v>29</v>
      </c>
      <c r="G165" s="42">
        <f>SUM('By Lot'!G1163,'By Lot'!G1195,'By Lot'!G1227,'By Lot'!G1243,'By Lot'!G1259,'By Lot'!G1275,'By Lot'!G1291,'By Lot'!G1323,'By Lot'!G1339,'By Lot'!G1355,'By Lot'!G1467)</f>
        <v>22</v>
      </c>
      <c r="H165" s="42">
        <f>SUM('By Lot'!H1163,'By Lot'!H1195,'By Lot'!H1227,'By Lot'!H1243,'By Lot'!H1259,'By Lot'!H1275,'By Lot'!H1291,'By Lot'!H1323,'By Lot'!H1339,'By Lot'!H1355,'By Lot'!H1467)</f>
        <v>18</v>
      </c>
      <c r="I165" s="42">
        <f>SUM('By Lot'!I1163,'By Lot'!I1195,'By Lot'!I1227,'By Lot'!I1243,'By Lot'!I1259,'By Lot'!I1275,'By Lot'!I1291,'By Lot'!I1323,'By Lot'!I1339,'By Lot'!I1355,'By Lot'!I1467)</f>
        <v>18</v>
      </c>
      <c r="J165" s="42">
        <f>SUM('By Lot'!J1163,'By Lot'!J1195,'By Lot'!J1227,'By Lot'!J1243,'By Lot'!J1259,'By Lot'!J1275,'By Lot'!J1291,'By Lot'!J1323,'By Lot'!J1339,'By Lot'!J1355,'By Lot'!J1467)</f>
        <v>13</v>
      </c>
      <c r="K165" s="42">
        <f>SUM('By Lot'!K1163,'By Lot'!K1195,'By Lot'!K1227,'By Lot'!K1243,'By Lot'!K1259,'By Lot'!K1275,'By Lot'!K1291,'By Lot'!K1323,'By Lot'!K1339,'By Lot'!K1355,'By Lot'!K1467)</f>
        <v>10</v>
      </c>
      <c r="L165" s="42">
        <f>SUM('By Lot'!L1163,'By Lot'!L1195,'By Lot'!L1227,'By Lot'!L1243,'By Lot'!L1259,'By Lot'!L1275,'By Lot'!L1291,'By Lot'!L1323,'By Lot'!L1339,'By Lot'!L1355,'By Lot'!L1467)</f>
        <v>22</v>
      </c>
      <c r="M165" s="43">
        <f>SUM('By Lot'!M1163,'By Lot'!M1195,'By Lot'!M1227,'By Lot'!M1243,'By Lot'!M1259,'By Lot'!M1275,'By Lot'!M1291,'By Lot'!M1323,'By Lot'!M1339,'By Lot'!M1355,'By Lot'!M1467)</f>
        <v>29</v>
      </c>
      <c r="N165" s="44">
        <f t="shared" si="17"/>
        <v>10</v>
      </c>
      <c r="O165" s="45">
        <f t="shared" si="18"/>
        <v>37</v>
      </c>
      <c r="P165" s="46">
        <f t="shared" si="19"/>
        <v>0.7872340425531915</v>
      </c>
    </row>
    <row r="166" spans="1:16" ht="11.25">
      <c r="A166" s="5"/>
      <c r="B166" s="40" t="s">
        <v>105</v>
      </c>
      <c r="C166" s="40">
        <f>SUM('By Lot'!C1169,'By Lot'!C1201,'By Lot'!C1233,'By Lot'!C1249,'By Lot'!C1265,'By Lot'!C1281,'By Lot'!C1297,'By Lot'!C1329,'By Lot'!C1345,'By Lot'!C1361,'By Lot'!C1473)</f>
        <v>75</v>
      </c>
      <c r="D166" s="41">
        <f>SUM('By Lot'!D1169,'By Lot'!D1201,'By Lot'!D1233,'By Lot'!D1249,'By Lot'!D1265,'By Lot'!D1281,'By Lot'!D1297,'By Lot'!D1329,'By Lot'!D1345,'By Lot'!D1361,'By Lot'!D1473)</f>
        <v>55</v>
      </c>
      <c r="E166" s="42">
        <f>SUM('By Lot'!E1169,'By Lot'!E1201,'By Lot'!E1233,'By Lot'!E1249,'By Lot'!E1265,'By Lot'!E1281,'By Lot'!E1297,'By Lot'!E1329,'By Lot'!E1345,'By Lot'!E1361,'By Lot'!E1473)</f>
        <v>39</v>
      </c>
      <c r="F166" s="42">
        <f>SUM('By Lot'!F1169,'By Lot'!F1201,'By Lot'!F1233,'By Lot'!F1249,'By Lot'!F1265,'By Lot'!F1281,'By Lot'!F1297,'By Lot'!F1329,'By Lot'!F1345,'By Lot'!F1361,'By Lot'!F1473)</f>
        <v>33</v>
      </c>
      <c r="G166" s="42">
        <f>SUM('By Lot'!G1169,'By Lot'!G1201,'By Lot'!G1233,'By Lot'!G1249,'By Lot'!G1265,'By Lot'!G1281,'By Lot'!G1297,'By Lot'!G1329,'By Lot'!G1345,'By Lot'!G1361,'By Lot'!G1473)</f>
        <v>31</v>
      </c>
      <c r="H166" s="42">
        <f>SUM('By Lot'!H1169,'By Lot'!H1201,'By Lot'!H1233,'By Lot'!H1249,'By Lot'!H1265,'By Lot'!H1281,'By Lot'!H1297,'By Lot'!H1329,'By Lot'!H1345,'By Lot'!H1361,'By Lot'!H1473)</f>
        <v>32</v>
      </c>
      <c r="I166" s="42">
        <f>SUM('By Lot'!I1169,'By Lot'!I1201,'By Lot'!I1233,'By Lot'!I1249,'By Lot'!I1265,'By Lot'!I1281,'By Lot'!I1297,'By Lot'!I1329,'By Lot'!I1345,'By Lot'!I1361,'By Lot'!I1473)</f>
        <v>31</v>
      </c>
      <c r="J166" s="42">
        <f>SUM('By Lot'!J1169,'By Lot'!J1201,'By Lot'!J1233,'By Lot'!J1249,'By Lot'!J1265,'By Lot'!J1281,'By Lot'!J1297,'By Lot'!J1329,'By Lot'!J1345,'By Lot'!J1361,'By Lot'!J1473)</f>
        <v>33</v>
      </c>
      <c r="K166" s="42">
        <f>SUM('By Lot'!K1169,'By Lot'!K1201,'By Lot'!K1233,'By Lot'!K1249,'By Lot'!K1265,'By Lot'!K1281,'By Lot'!K1297,'By Lot'!K1329,'By Lot'!K1345,'By Lot'!K1361,'By Lot'!K1473)</f>
        <v>34</v>
      </c>
      <c r="L166" s="42">
        <f>SUM('By Lot'!L1169,'By Lot'!L1201,'By Lot'!L1233,'By Lot'!L1249,'By Lot'!L1265,'By Lot'!L1281,'By Lot'!L1297,'By Lot'!L1329,'By Lot'!L1345,'By Lot'!L1361,'By Lot'!L1473)</f>
        <v>40</v>
      </c>
      <c r="M166" s="43">
        <f>SUM('By Lot'!M1169,'By Lot'!M1201,'By Lot'!M1233,'By Lot'!M1249,'By Lot'!M1265,'By Lot'!M1281,'By Lot'!M1297,'By Lot'!M1329,'By Lot'!M1345,'By Lot'!M1361,'By Lot'!M1473)</f>
        <v>52</v>
      </c>
      <c r="N166" s="44">
        <f t="shared" si="17"/>
        <v>31</v>
      </c>
      <c r="O166" s="45">
        <f t="shared" si="18"/>
        <v>44</v>
      </c>
      <c r="P166" s="46">
        <f t="shared" si="19"/>
        <v>0.5866666666666667</v>
      </c>
    </row>
    <row r="167" spans="1:16" ht="11.25">
      <c r="A167" s="5"/>
      <c r="B167" s="40" t="s">
        <v>109</v>
      </c>
      <c r="C167" s="40">
        <f>SUM('By Lot'!C1170,'By Lot'!C1202,'By Lot'!C1234,'By Lot'!C1250,'By Lot'!C1266,'By Lot'!C1282,'By Lot'!C1298,'By Lot'!C1330,'By Lot'!C1346,'By Lot'!C1362,'By Lot'!C1474)</f>
        <v>36</v>
      </c>
      <c r="D167" s="41">
        <f>SUM('By Lot'!D1170,'By Lot'!D1202,'By Lot'!D1234,'By Lot'!D1250,'By Lot'!D1266,'By Lot'!D1282,'By Lot'!D1298,'By Lot'!D1330,'By Lot'!D1346,'By Lot'!D1362,'By Lot'!D1474)</f>
        <v>20</v>
      </c>
      <c r="E167" s="42">
        <f>SUM('By Lot'!E1170,'By Lot'!E1202,'By Lot'!E1234,'By Lot'!E1250,'By Lot'!E1266,'By Lot'!E1282,'By Lot'!E1298,'By Lot'!E1330,'By Lot'!E1346,'By Lot'!E1362,'By Lot'!E1474)</f>
        <v>13</v>
      </c>
      <c r="F167" s="42">
        <f>SUM('By Lot'!F1170,'By Lot'!F1202,'By Lot'!F1234,'By Lot'!F1250,'By Lot'!F1266,'By Lot'!F1282,'By Lot'!F1298,'By Lot'!F1330,'By Lot'!F1346,'By Lot'!F1362,'By Lot'!F1474)</f>
        <v>8</v>
      </c>
      <c r="G167" s="42">
        <f>SUM('By Lot'!G1170,'By Lot'!G1202,'By Lot'!G1234,'By Lot'!G1250,'By Lot'!G1266,'By Lot'!G1282,'By Lot'!G1298,'By Lot'!G1330,'By Lot'!G1346,'By Lot'!G1362,'By Lot'!G1474)</f>
        <v>8</v>
      </c>
      <c r="H167" s="42">
        <f>SUM('By Lot'!H1170,'By Lot'!H1202,'By Lot'!H1234,'By Lot'!H1250,'By Lot'!H1266,'By Lot'!H1282,'By Lot'!H1298,'By Lot'!H1330,'By Lot'!H1346,'By Lot'!H1362,'By Lot'!H1474)</f>
        <v>6</v>
      </c>
      <c r="I167" s="42">
        <f>SUM('By Lot'!I1170,'By Lot'!I1202,'By Lot'!I1234,'By Lot'!I1250,'By Lot'!I1266,'By Lot'!I1282,'By Lot'!I1298,'By Lot'!I1330,'By Lot'!I1346,'By Lot'!I1362,'By Lot'!I1474)</f>
        <v>7</v>
      </c>
      <c r="J167" s="42">
        <f>SUM('By Lot'!J1170,'By Lot'!J1202,'By Lot'!J1234,'By Lot'!J1250,'By Lot'!J1266,'By Lot'!J1282,'By Lot'!J1298,'By Lot'!J1330,'By Lot'!J1346,'By Lot'!J1362,'By Lot'!J1474)</f>
        <v>4</v>
      </c>
      <c r="K167" s="42">
        <f>SUM('By Lot'!K1170,'By Lot'!K1202,'By Lot'!K1234,'By Lot'!K1250,'By Lot'!K1266,'By Lot'!K1282,'By Lot'!K1298,'By Lot'!K1330,'By Lot'!K1346,'By Lot'!K1362,'By Lot'!K1474)</f>
        <v>8</v>
      </c>
      <c r="L167" s="42">
        <f>SUM('By Lot'!L1170,'By Lot'!L1202,'By Lot'!L1234,'By Lot'!L1250,'By Lot'!L1266,'By Lot'!L1282,'By Lot'!L1298,'By Lot'!L1330,'By Lot'!L1346,'By Lot'!L1362,'By Lot'!L1474)</f>
        <v>14</v>
      </c>
      <c r="M167" s="43">
        <f>SUM('By Lot'!M1170,'By Lot'!M1202,'By Lot'!M1234,'By Lot'!M1250,'By Lot'!M1266,'By Lot'!M1282,'By Lot'!M1298,'By Lot'!M1330,'By Lot'!M1346,'By Lot'!M1362,'By Lot'!M1474)</f>
        <v>19</v>
      </c>
      <c r="N167" s="44">
        <f t="shared" si="17"/>
        <v>4</v>
      </c>
      <c r="O167" s="45">
        <f t="shared" si="18"/>
        <v>32</v>
      </c>
      <c r="P167" s="46">
        <f t="shared" si="19"/>
        <v>0.8888888888888888</v>
      </c>
    </row>
    <row r="168" spans="1:16" ht="11.25">
      <c r="A168" s="5"/>
      <c r="B168" s="40" t="s">
        <v>296</v>
      </c>
      <c r="C168" s="40">
        <f>SUM('By Lot'!C1171,'By Lot'!C1203,'By Lot'!C1235,'By Lot'!C1251,'By Lot'!C1267,'By Lot'!C1283,'By Lot'!C1299,'By Lot'!C1331,'By Lot'!C1347,'By Lot'!C1363,'By Lot'!C1475)</f>
        <v>5</v>
      </c>
      <c r="D168" s="41">
        <f>SUM('By Lot'!D1171,'By Lot'!D1203,'By Lot'!D1235,'By Lot'!D1251,'By Lot'!D1267,'By Lot'!D1283,'By Lot'!D1299,'By Lot'!D1331,'By Lot'!D1347,'By Lot'!D1363,'By Lot'!D1475)</f>
        <v>4</v>
      </c>
      <c r="E168" s="42">
        <f>SUM('By Lot'!E1171,'By Lot'!E1203,'By Lot'!E1235,'By Lot'!E1251,'By Lot'!E1267,'By Lot'!E1283,'By Lot'!E1299,'By Lot'!E1331,'By Lot'!E1347,'By Lot'!E1363,'By Lot'!E1475)</f>
        <v>3</v>
      </c>
      <c r="F168" s="42">
        <f>SUM('By Lot'!F1171,'By Lot'!F1203,'By Lot'!F1235,'By Lot'!F1251,'By Lot'!F1267,'By Lot'!F1283,'By Lot'!F1299,'By Lot'!F1331,'By Lot'!F1347,'By Lot'!F1363,'By Lot'!F1475)</f>
        <v>3</v>
      </c>
      <c r="G168" s="42">
        <f>SUM('By Lot'!G1171,'By Lot'!G1203,'By Lot'!G1235,'By Lot'!G1251,'By Lot'!G1267,'By Lot'!G1283,'By Lot'!G1299,'By Lot'!G1331,'By Lot'!G1347,'By Lot'!G1363,'By Lot'!G1475)</f>
        <v>3</v>
      </c>
      <c r="H168" s="42">
        <f>SUM('By Lot'!H1171,'By Lot'!H1203,'By Lot'!H1235,'By Lot'!H1251,'By Lot'!H1267,'By Lot'!H1283,'By Lot'!H1299,'By Lot'!H1331,'By Lot'!H1347,'By Lot'!H1363,'By Lot'!H1475)</f>
        <v>1</v>
      </c>
      <c r="I168" s="42">
        <f>SUM('By Lot'!I1171,'By Lot'!I1203,'By Lot'!I1235,'By Lot'!I1251,'By Lot'!I1267,'By Lot'!I1283,'By Lot'!I1299,'By Lot'!I1331,'By Lot'!I1347,'By Lot'!I1363,'By Lot'!I1475)</f>
        <v>3</v>
      </c>
      <c r="J168" s="42">
        <f>SUM('By Lot'!J1171,'By Lot'!J1203,'By Lot'!J1235,'By Lot'!J1251,'By Lot'!J1267,'By Lot'!J1283,'By Lot'!J1299,'By Lot'!J1331,'By Lot'!J1347,'By Lot'!J1363,'By Lot'!J1475)</f>
        <v>2</v>
      </c>
      <c r="K168" s="42">
        <f>SUM('By Lot'!K1171,'By Lot'!K1203,'By Lot'!K1235,'By Lot'!K1251,'By Lot'!K1267,'By Lot'!K1283,'By Lot'!K1299,'By Lot'!K1331,'By Lot'!K1347,'By Lot'!K1363,'By Lot'!K1475)</f>
        <v>2</v>
      </c>
      <c r="L168" s="42">
        <f>SUM('By Lot'!L1171,'By Lot'!L1203,'By Lot'!L1235,'By Lot'!L1251,'By Lot'!L1267,'By Lot'!L1283,'By Lot'!L1299,'By Lot'!L1331,'By Lot'!L1347,'By Lot'!L1363,'By Lot'!L1475)</f>
        <v>1</v>
      </c>
      <c r="M168" s="43">
        <f>SUM('By Lot'!M1171,'By Lot'!M1203,'By Lot'!M1235,'By Lot'!M1251,'By Lot'!M1267,'By Lot'!M1283,'By Lot'!M1299,'By Lot'!M1331,'By Lot'!M1347,'By Lot'!M1363,'By Lot'!M1475)</f>
        <v>5</v>
      </c>
      <c r="N168" s="44">
        <f t="shared" si="17"/>
        <v>1</v>
      </c>
      <c r="O168" s="45">
        <f t="shared" si="18"/>
        <v>4</v>
      </c>
      <c r="P168" s="46">
        <f t="shared" si="19"/>
        <v>0.8</v>
      </c>
    </row>
    <row r="169" spans="1:16" ht="11.25">
      <c r="A169" s="5"/>
      <c r="B169" s="40" t="s">
        <v>297</v>
      </c>
      <c r="C169" s="40">
        <f>SUM('By Lot'!C1172,'By Lot'!C1204,'By Lot'!C1236,'By Lot'!C1252,'By Lot'!C1268,'By Lot'!C1284,'By Lot'!C1300,'By Lot'!C1332,'By Lot'!C1348,'By Lot'!C1364,'By Lot'!C1476)</f>
        <v>11</v>
      </c>
      <c r="D169" s="41">
        <f>SUM('By Lot'!D1172,'By Lot'!D1204,'By Lot'!D1236,'By Lot'!D1252,'By Lot'!D1268,'By Lot'!D1284,'By Lot'!D1300,'By Lot'!D1332,'By Lot'!D1348,'By Lot'!D1364,'By Lot'!D1476)</f>
        <v>6</v>
      </c>
      <c r="E169" s="42">
        <f>SUM('By Lot'!E1172,'By Lot'!E1204,'By Lot'!E1236,'By Lot'!E1252,'By Lot'!E1268,'By Lot'!E1284,'By Lot'!E1300,'By Lot'!E1332,'By Lot'!E1348,'By Lot'!E1364,'By Lot'!E1476)</f>
        <v>3</v>
      </c>
      <c r="F169" s="42">
        <f>SUM('By Lot'!F1172,'By Lot'!F1204,'By Lot'!F1236,'By Lot'!F1252,'By Lot'!F1268,'By Lot'!F1284,'By Lot'!F1300,'By Lot'!F1332,'By Lot'!F1348,'By Lot'!F1364,'By Lot'!F1476)</f>
        <v>2</v>
      </c>
      <c r="G169" s="42">
        <f>SUM('By Lot'!G1172,'By Lot'!G1204,'By Lot'!G1236,'By Lot'!G1252,'By Lot'!G1268,'By Lot'!G1284,'By Lot'!G1300,'By Lot'!G1332,'By Lot'!G1348,'By Lot'!G1364,'By Lot'!G1476)</f>
        <v>2</v>
      </c>
      <c r="H169" s="42">
        <f>SUM('By Lot'!H1172,'By Lot'!H1204,'By Lot'!H1236,'By Lot'!H1252,'By Lot'!H1268,'By Lot'!H1284,'By Lot'!H1300,'By Lot'!H1332,'By Lot'!H1348,'By Lot'!H1364,'By Lot'!H1476)</f>
        <v>2</v>
      </c>
      <c r="I169" s="42">
        <f>SUM('By Lot'!I1172,'By Lot'!I1204,'By Lot'!I1236,'By Lot'!I1252,'By Lot'!I1268,'By Lot'!I1284,'By Lot'!I1300,'By Lot'!I1332,'By Lot'!I1348,'By Lot'!I1364,'By Lot'!I1476)</f>
        <v>0</v>
      </c>
      <c r="J169" s="42">
        <f>SUM('By Lot'!J1172,'By Lot'!J1204,'By Lot'!J1236,'By Lot'!J1252,'By Lot'!J1268,'By Lot'!J1284,'By Lot'!J1300,'By Lot'!J1332,'By Lot'!J1348,'By Lot'!J1364,'By Lot'!J1476)</f>
        <v>1</v>
      </c>
      <c r="K169" s="42">
        <f>SUM('By Lot'!K1172,'By Lot'!K1204,'By Lot'!K1236,'By Lot'!K1252,'By Lot'!K1268,'By Lot'!K1284,'By Lot'!K1300,'By Lot'!K1332,'By Lot'!K1348,'By Lot'!K1364,'By Lot'!K1476)</f>
        <v>1</v>
      </c>
      <c r="L169" s="42">
        <f>SUM('By Lot'!L1172,'By Lot'!L1204,'By Lot'!L1236,'By Lot'!L1252,'By Lot'!L1268,'By Lot'!L1284,'By Lot'!L1300,'By Lot'!L1332,'By Lot'!L1348,'By Lot'!L1364,'By Lot'!L1476)</f>
        <v>3</v>
      </c>
      <c r="M169" s="43">
        <f>SUM('By Lot'!M1172,'By Lot'!M1204,'By Lot'!M1236,'By Lot'!M1252,'By Lot'!M1268,'By Lot'!M1284,'By Lot'!M1300,'By Lot'!M1332,'By Lot'!M1348,'By Lot'!M1364,'By Lot'!M1476)</f>
        <v>6</v>
      </c>
      <c r="N169" s="44">
        <f t="shared" si="17"/>
        <v>0</v>
      </c>
      <c r="O169" s="45">
        <f t="shared" si="18"/>
        <v>11</v>
      </c>
      <c r="P169" s="46">
        <f t="shared" si="19"/>
        <v>1</v>
      </c>
    </row>
    <row r="170" spans="1:16" ht="11.25">
      <c r="A170" s="5"/>
      <c r="B170" s="40" t="s">
        <v>4</v>
      </c>
      <c r="C170" s="40">
        <f>SUM('By Lot'!C1173,'By Lot'!C1205,'By Lot'!C1237,'By Lot'!C1253,'By Lot'!C1269,'By Lot'!C1285,'By Lot'!C1301,'By Lot'!C1333,'By Lot'!C1349,'By Lot'!C1365,'By Lot'!C1477)</f>
        <v>12</v>
      </c>
      <c r="D170" s="41">
        <f>SUM('By Lot'!D1173,'By Lot'!D1205,'By Lot'!D1237,'By Lot'!D1253,'By Lot'!D1269,'By Lot'!D1285,'By Lot'!D1301,'By Lot'!D1333,'By Lot'!D1349,'By Lot'!D1365,'By Lot'!D1477)</f>
        <v>8</v>
      </c>
      <c r="E170" s="42">
        <f>SUM('By Lot'!E1173,'By Lot'!E1205,'By Lot'!E1237,'By Lot'!E1253,'By Lot'!E1269,'By Lot'!E1285,'By Lot'!E1301,'By Lot'!E1333,'By Lot'!E1349,'By Lot'!E1365,'By Lot'!E1477)</f>
        <v>5</v>
      </c>
      <c r="F170" s="42">
        <f>SUM('By Lot'!F1173,'By Lot'!F1205,'By Lot'!F1237,'By Lot'!F1253,'By Lot'!F1269,'By Lot'!F1285,'By Lot'!F1301,'By Lot'!F1333,'By Lot'!F1349,'By Lot'!F1365,'By Lot'!F1477)</f>
        <v>3</v>
      </c>
      <c r="G170" s="42">
        <f>SUM('By Lot'!G1173,'By Lot'!G1205,'By Lot'!G1237,'By Lot'!G1253,'By Lot'!G1269,'By Lot'!G1285,'By Lot'!G1301,'By Lot'!G1333,'By Lot'!G1349,'By Lot'!G1365,'By Lot'!G1477)</f>
        <v>4</v>
      </c>
      <c r="H170" s="42">
        <f>SUM('By Lot'!H1173,'By Lot'!H1205,'By Lot'!H1237,'By Lot'!H1253,'By Lot'!H1269,'By Lot'!H1285,'By Lot'!H1301,'By Lot'!H1333,'By Lot'!H1349,'By Lot'!H1365,'By Lot'!H1477)</f>
        <v>4</v>
      </c>
      <c r="I170" s="42">
        <f>SUM('By Lot'!I1173,'By Lot'!I1205,'By Lot'!I1237,'By Lot'!I1253,'By Lot'!I1269,'By Lot'!I1285,'By Lot'!I1301,'By Lot'!I1333,'By Lot'!I1349,'By Lot'!I1365,'By Lot'!I1477)</f>
        <v>4</v>
      </c>
      <c r="J170" s="42">
        <f>SUM('By Lot'!J1173,'By Lot'!J1205,'By Lot'!J1237,'By Lot'!J1253,'By Lot'!J1269,'By Lot'!J1285,'By Lot'!J1301,'By Lot'!J1333,'By Lot'!J1349,'By Lot'!J1365,'By Lot'!J1477)</f>
        <v>2</v>
      </c>
      <c r="K170" s="42">
        <f>SUM('By Lot'!K1173,'By Lot'!K1205,'By Lot'!K1237,'By Lot'!K1253,'By Lot'!K1269,'By Lot'!K1285,'By Lot'!K1301,'By Lot'!K1333,'By Lot'!K1349,'By Lot'!K1365,'By Lot'!K1477)</f>
        <v>5</v>
      </c>
      <c r="L170" s="42">
        <f>SUM('By Lot'!L1173,'By Lot'!L1205,'By Lot'!L1237,'By Lot'!L1253,'By Lot'!L1269,'By Lot'!L1285,'By Lot'!L1301,'By Lot'!L1333,'By Lot'!L1349,'By Lot'!L1365,'By Lot'!L1477)</f>
        <v>4</v>
      </c>
      <c r="M170" s="43">
        <f>SUM('By Lot'!M1173,'By Lot'!M1205,'By Lot'!M1237,'By Lot'!M1253,'By Lot'!M1269,'By Lot'!M1285,'By Lot'!M1301,'By Lot'!M1333,'By Lot'!M1349,'By Lot'!M1365,'By Lot'!M1477)</f>
        <v>5</v>
      </c>
      <c r="N170" s="44">
        <f t="shared" si="17"/>
        <v>2</v>
      </c>
      <c r="O170" s="45">
        <f t="shared" si="18"/>
        <v>10</v>
      </c>
      <c r="P170" s="46">
        <f t="shared" si="19"/>
        <v>0.8333333333333334</v>
      </c>
    </row>
    <row r="171" spans="1:16" ht="11.25">
      <c r="A171" s="47"/>
      <c r="B171" s="48" t="s">
        <v>5</v>
      </c>
      <c r="C171" s="48">
        <f aca="true" t="shared" si="23" ref="C171:M171">SUM(C161:C170)</f>
        <v>538</v>
      </c>
      <c r="D171" s="49">
        <f t="shared" si="23"/>
        <v>237</v>
      </c>
      <c r="E171" s="50">
        <f t="shared" si="23"/>
        <v>138</v>
      </c>
      <c r="F171" s="50">
        <f t="shared" si="23"/>
        <v>93</v>
      </c>
      <c r="G171" s="50">
        <f t="shared" si="23"/>
        <v>75</v>
      </c>
      <c r="H171" s="50">
        <f t="shared" si="23"/>
        <v>67</v>
      </c>
      <c r="I171" s="50">
        <f t="shared" si="23"/>
        <v>75</v>
      </c>
      <c r="J171" s="50">
        <f t="shared" si="23"/>
        <v>62</v>
      </c>
      <c r="K171" s="50">
        <f t="shared" si="23"/>
        <v>77</v>
      </c>
      <c r="L171" s="50">
        <f t="shared" si="23"/>
        <v>116</v>
      </c>
      <c r="M171" s="51">
        <f t="shared" si="23"/>
        <v>176</v>
      </c>
      <c r="N171" s="52">
        <f t="shared" si="17"/>
        <v>62</v>
      </c>
      <c r="O171" s="53">
        <f t="shared" si="18"/>
        <v>476</v>
      </c>
      <c r="P171" s="54">
        <f t="shared" si="19"/>
        <v>0.8847583643122676</v>
      </c>
    </row>
    <row r="172" spans="1:16" ht="11.25">
      <c r="A172" s="39" t="s">
        <v>249</v>
      </c>
      <c r="B172" s="40" t="s">
        <v>0</v>
      </c>
      <c r="C172" s="40"/>
      <c r="D172" s="41"/>
      <c r="E172" s="42"/>
      <c r="F172" s="42"/>
      <c r="G172" s="42"/>
      <c r="H172" s="42"/>
      <c r="I172" s="42"/>
      <c r="J172" s="42"/>
      <c r="K172" s="42"/>
      <c r="L172" s="42"/>
      <c r="M172" s="43"/>
      <c r="N172" s="44"/>
      <c r="O172" s="45"/>
      <c r="P172" s="46"/>
    </row>
    <row r="173" spans="1:16" ht="11.25">
      <c r="A173" s="5" t="s">
        <v>244</v>
      </c>
      <c r="B173" s="40" t="s">
        <v>1</v>
      </c>
      <c r="C173" s="40">
        <f>SUM('By Lot'!C1768,'By Lot'!C1784,'By Lot'!C1800,'By Lot'!C1816,'By Lot'!C1832)</f>
        <v>80</v>
      </c>
      <c r="D173" s="41">
        <f>SUM('By Lot'!D1768,'By Lot'!D1784,'By Lot'!D1800,'By Lot'!D1816,'By Lot'!D1832)</f>
        <v>78</v>
      </c>
      <c r="E173" s="42">
        <f>SUM('By Lot'!E1768,'By Lot'!E1784,'By Lot'!E1800,'By Lot'!E1816,'By Lot'!E1832)</f>
        <v>72</v>
      </c>
      <c r="F173" s="42">
        <f>SUM('By Lot'!F1768,'By Lot'!F1784,'By Lot'!F1800,'By Lot'!F1816,'By Lot'!F1832)</f>
        <v>55</v>
      </c>
      <c r="G173" s="42">
        <f>SUM('By Lot'!G1768,'By Lot'!G1784,'By Lot'!G1800,'By Lot'!G1816,'By Lot'!G1832)</f>
        <v>47</v>
      </c>
      <c r="H173" s="42">
        <f>SUM('By Lot'!H1768,'By Lot'!H1784,'By Lot'!H1800,'By Lot'!H1816,'By Lot'!H1832)</f>
        <v>42</v>
      </c>
      <c r="I173" s="42">
        <f>SUM('By Lot'!I1768,'By Lot'!I1784,'By Lot'!I1800,'By Lot'!I1816,'By Lot'!I1832)</f>
        <v>41</v>
      </c>
      <c r="J173" s="42">
        <f>SUM('By Lot'!J1768,'By Lot'!J1784,'By Lot'!J1800,'By Lot'!J1816,'By Lot'!J1832)</f>
        <v>41</v>
      </c>
      <c r="K173" s="42">
        <f>SUM('By Lot'!K1768,'By Lot'!K1784,'By Lot'!K1800,'By Lot'!K1816,'By Lot'!K1832)</f>
        <v>42</v>
      </c>
      <c r="L173" s="42">
        <f>SUM('By Lot'!L1768,'By Lot'!L1784,'By Lot'!L1800,'By Lot'!L1816,'By Lot'!L1832)</f>
        <v>44</v>
      </c>
      <c r="M173" s="43">
        <f>SUM('By Lot'!M1768,'By Lot'!M1784,'By Lot'!M1800,'By Lot'!M1816,'By Lot'!M1832)</f>
        <v>52</v>
      </c>
      <c r="N173" s="44">
        <f t="shared" si="17"/>
        <v>41</v>
      </c>
      <c r="O173" s="45">
        <f t="shared" si="18"/>
        <v>39</v>
      </c>
      <c r="P173" s="46">
        <f t="shared" si="19"/>
        <v>0.4875</v>
      </c>
    </row>
    <row r="174" spans="1:16" ht="11.25">
      <c r="A174" s="5" t="s">
        <v>271</v>
      </c>
      <c r="B174" s="40" t="s">
        <v>2</v>
      </c>
      <c r="C174" s="40">
        <f>SUM('By Lot'!C1769,'By Lot'!C1785,'By Lot'!C1801,'By Lot'!C1817,'By Lot'!C1833)</f>
        <v>2722</v>
      </c>
      <c r="D174" s="41">
        <f>SUM('By Lot'!D1769,'By Lot'!D1785,'By Lot'!D1801,'By Lot'!D1817,'By Lot'!D1833)</f>
        <v>2277</v>
      </c>
      <c r="E174" s="42">
        <f>SUM('By Lot'!E1769,'By Lot'!E1785,'By Lot'!E1801,'By Lot'!E1817,'By Lot'!E1833)</f>
        <v>1892</v>
      </c>
      <c r="F174" s="42">
        <f>SUM('By Lot'!F1769,'By Lot'!F1785,'By Lot'!F1801,'By Lot'!F1817,'By Lot'!F1833)</f>
        <v>1312</v>
      </c>
      <c r="G174" s="42">
        <f>SUM('By Lot'!G1769,'By Lot'!G1785,'By Lot'!G1801,'By Lot'!G1817,'By Lot'!G1833)</f>
        <v>952</v>
      </c>
      <c r="H174" s="42">
        <f>SUM('By Lot'!H1769,'By Lot'!H1785,'By Lot'!H1801,'By Lot'!H1817,'By Lot'!H1833)</f>
        <v>857</v>
      </c>
      <c r="I174" s="42">
        <f>SUM('By Lot'!I1769,'By Lot'!I1785,'By Lot'!I1801,'By Lot'!I1817,'By Lot'!I1833)</f>
        <v>808</v>
      </c>
      <c r="J174" s="42">
        <f>SUM('By Lot'!J1769,'By Lot'!J1785,'By Lot'!J1801,'By Lot'!J1817,'By Lot'!J1833)</f>
        <v>743</v>
      </c>
      <c r="K174" s="42">
        <f>SUM('By Lot'!K1769,'By Lot'!K1785,'By Lot'!K1801,'By Lot'!K1817,'By Lot'!K1833)</f>
        <v>962</v>
      </c>
      <c r="L174" s="42">
        <f>SUM('By Lot'!L1769,'By Lot'!L1785,'By Lot'!L1801,'By Lot'!L1817,'By Lot'!L1833)</f>
        <v>1259</v>
      </c>
      <c r="M174" s="43">
        <f>SUM('By Lot'!M1769,'By Lot'!M1785,'By Lot'!M1801,'By Lot'!M1817,'By Lot'!M1833)</f>
        <v>1466</v>
      </c>
      <c r="N174" s="44">
        <f t="shared" si="17"/>
        <v>743</v>
      </c>
      <c r="O174" s="45">
        <f t="shared" si="18"/>
        <v>1979</v>
      </c>
      <c r="P174" s="46">
        <f t="shared" si="19"/>
        <v>0.7270389419544453</v>
      </c>
    </row>
    <row r="175" spans="1:16" ht="11.25">
      <c r="A175" s="5"/>
      <c r="B175" s="40" t="s">
        <v>494</v>
      </c>
      <c r="C175" s="40"/>
      <c r="D175" s="41"/>
      <c r="E175" s="42"/>
      <c r="F175" s="42"/>
      <c r="G175" s="42"/>
      <c r="H175" s="42"/>
      <c r="I175" s="42"/>
      <c r="J175" s="42"/>
      <c r="K175" s="42"/>
      <c r="L175" s="42"/>
      <c r="M175" s="43"/>
      <c r="N175" s="44"/>
      <c r="O175" s="45"/>
      <c r="P175" s="46"/>
    </row>
    <row r="176" spans="1:16" ht="11.25">
      <c r="A176" s="5"/>
      <c r="B176" s="40" t="s">
        <v>3</v>
      </c>
      <c r="C176" s="40"/>
      <c r="D176" s="41"/>
      <c r="E176" s="42"/>
      <c r="F176" s="42"/>
      <c r="G176" s="42"/>
      <c r="H176" s="42"/>
      <c r="I176" s="42"/>
      <c r="J176" s="42"/>
      <c r="K176" s="42"/>
      <c r="L176" s="42"/>
      <c r="M176" s="43"/>
      <c r="N176" s="44"/>
      <c r="O176" s="45"/>
      <c r="P176" s="46"/>
    </row>
    <row r="177" spans="1:16" ht="11.25">
      <c r="A177" s="5"/>
      <c r="B177" s="40" t="s">
        <v>105</v>
      </c>
      <c r="C177" s="40"/>
      <c r="D177" s="41"/>
      <c r="E177" s="42"/>
      <c r="F177" s="42"/>
      <c r="G177" s="42"/>
      <c r="H177" s="42"/>
      <c r="I177" s="42"/>
      <c r="J177" s="42"/>
      <c r="K177" s="42"/>
      <c r="L177" s="42"/>
      <c r="M177" s="43"/>
      <c r="N177" s="44"/>
      <c r="O177" s="45"/>
      <c r="P177" s="46"/>
    </row>
    <row r="178" spans="1:16" ht="11.25">
      <c r="A178" s="5"/>
      <c r="B178" s="40" t="s">
        <v>109</v>
      </c>
      <c r="C178" s="40"/>
      <c r="D178" s="41"/>
      <c r="E178" s="42"/>
      <c r="F178" s="42"/>
      <c r="G178" s="42"/>
      <c r="H178" s="42"/>
      <c r="I178" s="42"/>
      <c r="J178" s="42"/>
      <c r="K178" s="42"/>
      <c r="L178" s="42"/>
      <c r="M178" s="43"/>
      <c r="N178" s="44"/>
      <c r="O178" s="45"/>
      <c r="P178" s="46"/>
    </row>
    <row r="179" spans="1:16" ht="11.25">
      <c r="A179" s="5"/>
      <c r="B179" s="40" t="s">
        <v>296</v>
      </c>
      <c r="C179" s="40">
        <f>SUM('By Lot'!C1779,'By Lot'!C1795,'By Lot'!C1811,'By Lot'!C1827,'By Lot'!C1843)</f>
        <v>3</v>
      </c>
      <c r="D179" s="41">
        <f>SUM('By Lot'!D1779,'By Lot'!D1795,'By Lot'!D1811,'By Lot'!D1827,'By Lot'!D1843)</f>
        <v>3</v>
      </c>
      <c r="E179" s="42">
        <f>SUM('By Lot'!E1779,'By Lot'!E1795,'By Lot'!E1811,'By Lot'!E1827,'By Lot'!E1843)</f>
        <v>3</v>
      </c>
      <c r="F179" s="42">
        <f>SUM('By Lot'!F1779,'By Lot'!F1795,'By Lot'!F1811,'By Lot'!F1827,'By Lot'!F1843)</f>
        <v>3</v>
      </c>
      <c r="G179" s="42">
        <f>SUM('By Lot'!G1779,'By Lot'!G1795,'By Lot'!G1811,'By Lot'!G1827,'By Lot'!G1843)</f>
        <v>3</v>
      </c>
      <c r="H179" s="42">
        <f>SUM('By Lot'!H1779,'By Lot'!H1795,'By Lot'!H1811,'By Lot'!H1827,'By Lot'!H1843)</f>
        <v>3</v>
      </c>
      <c r="I179" s="42">
        <f>SUM('By Lot'!I1779,'By Lot'!I1795,'By Lot'!I1811,'By Lot'!I1827,'By Lot'!I1843)</f>
        <v>3</v>
      </c>
      <c r="J179" s="42">
        <f>SUM('By Lot'!J1779,'By Lot'!J1795,'By Lot'!J1811,'By Lot'!J1827,'By Lot'!J1843)</f>
        <v>3</v>
      </c>
      <c r="K179" s="42">
        <f>SUM('By Lot'!K1779,'By Lot'!K1795,'By Lot'!K1811,'By Lot'!K1827,'By Lot'!K1843)</f>
        <v>3</v>
      </c>
      <c r="L179" s="42">
        <f>SUM('By Lot'!L1779,'By Lot'!L1795,'By Lot'!L1811,'By Lot'!L1827,'By Lot'!L1843)</f>
        <v>3</v>
      </c>
      <c r="M179" s="43">
        <f>SUM('By Lot'!M1779,'By Lot'!M1795,'By Lot'!M1811,'By Lot'!M1827,'By Lot'!M1843)</f>
        <v>3</v>
      </c>
      <c r="N179" s="44">
        <f t="shared" si="17"/>
        <v>3</v>
      </c>
      <c r="O179" s="45">
        <f t="shared" si="18"/>
        <v>0</v>
      </c>
      <c r="P179" s="46">
        <f t="shared" si="19"/>
        <v>0</v>
      </c>
    </row>
    <row r="180" spans="1:16" ht="11.25">
      <c r="A180" s="5"/>
      <c r="B180" s="40" t="s">
        <v>297</v>
      </c>
      <c r="C180" s="40">
        <f>SUM('By Lot'!C1780,'By Lot'!C1796,'By Lot'!C1812,'By Lot'!C1828,'By Lot'!C1844)</f>
        <v>2</v>
      </c>
      <c r="D180" s="41">
        <f>SUM('By Lot'!D1780,'By Lot'!D1796,'By Lot'!D1812,'By Lot'!D1828,'By Lot'!D1844)</f>
        <v>2</v>
      </c>
      <c r="E180" s="42">
        <f>SUM('By Lot'!E1780,'By Lot'!E1796,'By Lot'!E1812,'By Lot'!E1828,'By Lot'!E1844)</f>
        <v>2</v>
      </c>
      <c r="F180" s="42">
        <f>SUM('By Lot'!F1780,'By Lot'!F1796,'By Lot'!F1812,'By Lot'!F1828,'By Lot'!F1844)</f>
        <v>2</v>
      </c>
      <c r="G180" s="42">
        <f>SUM('By Lot'!G1780,'By Lot'!G1796,'By Lot'!G1812,'By Lot'!G1828,'By Lot'!G1844)</f>
        <v>2</v>
      </c>
      <c r="H180" s="42">
        <f>SUM('By Lot'!H1780,'By Lot'!H1796,'By Lot'!H1812,'By Lot'!H1828,'By Lot'!H1844)</f>
        <v>2</v>
      </c>
      <c r="I180" s="42">
        <f>SUM('By Lot'!I1780,'By Lot'!I1796,'By Lot'!I1812,'By Lot'!I1828,'By Lot'!I1844)</f>
        <v>2</v>
      </c>
      <c r="J180" s="42">
        <f>SUM('By Lot'!J1780,'By Lot'!J1796,'By Lot'!J1812,'By Lot'!J1828,'By Lot'!J1844)</f>
        <v>2</v>
      </c>
      <c r="K180" s="42">
        <f>SUM('By Lot'!K1780,'By Lot'!K1796,'By Lot'!K1812,'By Lot'!K1828,'By Lot'!K1844)</f>
        <v>2</v>
      </c>
      <c r="L180" s="42">
        <f>SUM('By Lot'!L1780,'By Lot'!L1796,'By Lot'!L1812,'By Lot'!L1828,'By Lot'!L1844)</f>
        <v>2</v>
      </c>
      <c r="M180" s="43">
        <f>SUM('By Lot'!M1780,'By Lot'!M1796,'By Lot'!M1812,'By Lot'!M1828,'By Lot'!M1844)</f>
        <v>2</v>
      </c>
      <c r="N180" s="44">
        <f t="shared" si="17"/>
        <v>2</v>
      </c>
      <c r="O180" s="45">
        <f t="shared" si="18"/>
        <v>0</v>
      </c>
      <c r="P180" s="46">
        <f t="shared" si="19"/>
        <v>0</v>
      </c>
    </row>
    <row r="181" spans="1:16" ht="11.25">
      <c r="A181" s="5"/>
      <c r="B181" s="40" t="s">
        <v>4</v>
      </c>
      <c r="C181" s="40"/>
      <c r="D181" s="41"/>
      <c r="E181" s="42"/>
      <c r="F181" s="42"/>
      <c r="G181" s="42"/>
      <c r="H181" s="42"/>
      <c r="I181" s="42"/>
      <c r="J181" s="42"/>
      <c r="K181" s="42"/>
      <c r="L181" s="42"/>
      <c r="M181" s="43"/>
      <c r="N181" s="44"/>
      <c r="O181" s="45"/>
      <c r="P181" s="46"/>
    </row>
    <row r="182" spans="1:16" ht="11.25">
      <c r="A182" s="47"/>
      <c r="B182" s="48" t="s">
        <v>5</v>
      </c>
      <c r="C182" s="48">
        <f aca="true" t="shared" si="24" ref="C182:M182">SUM(C172:C181)</f>
        <v>2807</v>
      </c>
      <c r="D182" s="49">
        <f t="shared" si="24"/>
        <v>2360</v>
      </c>
      <c r="E182" s="50">
        <f t="shared" si="24"/>
        <v>1969</v>
      </c>
      <c r="F182" s="50">
        <f t="shared" si="24"/>
        <v>1372</v>
      </c>
      <c r="G182" s="50">
        <f t="shared" si="24"/>
        <v>1004</v>
      </c>
      <c r="H182" s="50">
        <f t="shared" si="24"/>
        <v>904</v>
      </c>
      <c r="I182" s="50">
        <f t="shared" si="24"/>
        <v>854</v>
      </c>
      <c r="J182" s="50">
        <f t="shared" si="24"/>
        <v>789</v>
      </c>
      <c r="K182" s="50">
        <f t="shared" si="24"/>
        <v>1009</v>
      </c>
      <c r="L182" s="50">
        <f t="shared" si="24"/>
        <v>1308</v>
      </c>
      <c r="M182" s="51">
        <f t="shared" si="24"/>
        <v>1523</v>
      </c>
      <c r="N182" s="52">
        <f t="shared" si="17"/>
        <v>789</v>
      </c>
      <c r="O182" s="53">
        <f t="shared" si="18"/>
        <v>2018</v>
      </c>
      <c r="P182" s="54">
        <f t="shared" si="19"/>
        <v>0.7189169932312077</v>
      </c>
    </row>
    <row r="183" spans="1:16" ht="11.25">
      <c r="A183" s="39" t="s">
        <v>262</v>
      </c>
      <c r="B183" s="40" t="s">
        <v>0</v>
      </c>
      <c r="C183" s="40">
        <f>SUM('By Lot'!C1847,'By Lot'!C1863,'By Lot'!C1879,'By Lot'!C1895,'By Lot'!C1911,'By Lot'!C1927,'By Lot'!C1943,'By Lot'!C1959,'By Lot'!C1975,'By Lot'!C1991)</f>
        <v>128</v>
      </c>
      <c r="D183" s="41">
        <f>SUM('By Lot'!D1847,'By Lot'!D1863,'By Lot'!D1879,'By Lot'!D1895,'By Lot'!D1911,'By Lot'!D1927,'By Lot'!D1943,'By Lot'!D1959,'By Lot'!D1975,'By Lot'!D1991)</f>
        <v>68</v>
      </c>
      <c r="E183" s="42">
        <f>SUM('By Lot'!E1847,'By Lot'!E1863,'By Lot'!E1879,'By Lot'!E1895,'By Lot'!E1911,'By Lot'!E1927,'By Lot'!E1943,'By Lot'!E1959,'By Lot'!E1975,'By Lot'!E1991)</f>
        <v>37</v>
      </c>
      <c r="F183" s="42">
        <f>SUM('By Lot'!F1847,'By Lot'!F1863,'By Lot'!F1879,'By Lot'!F1895,'By Lot'!F1911,'By Lot'!F1927,'By Lot'!F1943,'By Lot'!F1959,'By Lot'!F1975,'By Lot'!F1991)</f>
        <v>19</v>
      </c>
      <c r="G183" s="42">
        <f>SUM('By Lot'!G1847,'By Lot'!G1863,'By Lot'!G1879,'By Lot'!G1895,'By Lot'!G1911,'By Lot'!G1927,'By Lot'!G1943,'By Lot'!G1959,'By Lot'!G1975,'By Lot'!G1991)</f>
        <v>24</v>
      </c>
      <c r="H183" s="42">
        <f>SUM('By Lot'!H1847,'By Lot'!H1863,'By Lot'!H1879,'By Lot'!H1895,'By Lot'!H1911,'By Lot'!H1927,'By Lot'!H1943,'By Lot'!H1959,'By Lot'!H1975,'By Lot'!H1991)</f>
        <v>32</v>
      </c>
      <c r="I183" s="42">
        <f>SUM('By Lot'!I1847,'By Lot'!I1863,'By Lot'!I1879,'By Lot'!I1895,'By Lot'!I1911,'By Lot'!I1927,'By Lot'!I1943,'By Lot'!I1959,'By Lot'!I1975,'By Lot'!I1991)</f>
        <v>33</v>
      </c>
      <c r="J183" s="42">
        <f>SUM('By Lot'!J1847,'By Lot'!J1863,'By Lot'!J1879,'By Lot'!J1895,'By Lot'!J1911,'By Lot'!J1927,'By Lot'!J1943,'By Lot'!J1959,'By Lot'!J1975,'By Lot'!J1991)</f>
        <v>27</v>
      </c>
      <c r="K183" s="42">
        <f>SUM('By Lot'!K1847,'By Lot'!K1863,'By Lot'!K1879,'By Lot'!K1895,'By Lot'!K1911,'By Lot'!K1927,'By Lot'!K1943,'By Lot'!K1959,'By Lot'!K1975,'By Lot'!K1991)</f>
        <v>37</v>
      </c>
      <c r="L183" s="42">
        <f>SUM('By Lot'!L1847,'By Lot'!L1863,'By Lot'!L1879,'By Lot'!L1895,'By Lot'!L1911,'By Lot'!L1927,'By Lot'!L1943,'By Lot'!L1959,'By Lot'!L1975,'By Lot'!L1991)</f>
        <v>42</v>
      </c>
      <c r="M183" s="43">
        <f>SUM('By Lot'!M1847,'By Lot'!M1863,'By Lot'!M1879,'By Lot'!M1895,'By Lot'!M1911,'By Lot'!M1927,'By Lot'!M1943,'By Lot'!M1959,'By Lot'!M1975,'By Lot'!M1991)</f>
        <v>56</v>
      </c>
      <c r="N183" s="44">
        <f t="shared" si="17"/>
        <v>19</v>
      </c>
      <c r="O183" s="45">
        <f t="shared" si="18"/>
        <v>109</v>
      </c>
      <c r="P183" s="46">
        <f t="shared" si="19"/>
        <v>0.8515625</v>
      </c>
    </row>
    <row r="184" spans="1:16" ht="11.25">
      <c r="A184" s="5" t="s">
        <v>268</v>
      </c>
      <c r="B184" s="40" t="s">
        <v>1</v>
      </c>
      <c r="C184" s="40">
        <f>SUM('By Lot'!C1848,'By Lot'!C1864,'By Lot'!C1880,'By Lot'!C1896,'By Lot'!C1912,'By Lot'!C1928,'By Lot'!C1944,'By Lot'!C1960,'By Lot'!C1976,'By Lot'!C1992)</f>
        <v>659</v>
      </c>
      <c r="D184" s="41">
        <f>SUM('By Lot'!D1848,'By Lot'!D1864,'By Lot'!D1880,'By Lot'!D1896,'By Lot'!D1912,'By Lot'!D1928,'By Lot'!D1944,'By Lot'!D1960,'By Lot'!D1976,'By Lot'!D1992)</f>
        <v>348</v>
      </c>
      <c r="E184" s="42">
        <f>SUM('By Lot'!E1848,'By Lot'!E1864,'By Lot'!E1880,'By Lot'!E1896,'By Lot'!E1912,'By Lot'!E1928,'By Lot'!E1944,'By Lot'!E1960,'By Lot'!E1976,'By Lot'!E1992)</f>
        <v>267</v>
      </c>
      <c r="F184" s="42">
        <f>SUM('By Lot'!F1848,'By Lot'!F1864,'By Lot'!F1880,'By Lot'!F1896,'By Lot'!F1912,'By Lot'!F1928,'By Lot'!F1944,'By Lot'!F1960,'By Lot'!F1976,'By Lot'!F1992)</f>
        <v>227</v>
      </c>
      <c r="G184" s="42">
        <f>SUM('By Lot'!G1848,'By Lot'!G1864,'By Lot'!G1880,'By Lot'!G1896,'By Lot'!G1912,'By Lot'!G1928,'By Lot'!G1944,'By Lot'!G1960,'By Lot'!G1976,'By Lot'!G1992)</f>
        <v>217</v>
      </c>
      <c r="H184" s="42">
        <f>SUM('By Lot'!H1848,'By Lot'!H1864,'By Lot'!H1880,'By Lot'!H1896,'By Lot'!H1912,'By Lot'!H1928,'By Lot'!H1944,'By Lot'!H1960,'By Lot'!H1976,'By Lot'!H1992)</f>
        <v>223</v>
      </c>
      <c r="I184" s="42">
        <f>SUM('By Lot'!I1848,'By Lot'!I1864,'By Lot'!I1880,'By Lot'!I1896,'By Lot'!I1912,'By Lot'!I1928,'By Lot'!I1944,'By Lot'!I1960,'By Lot'!I1976,'By Lot'!I1992)</f>
        <v>219</v>
      </c>
      <c r="J184" s="42">
        <f>SUM('By Lot'!J1848,'By Lot'!J1864,'By Lot'!J1880,'By Lot'!J1896,'By Lot'!J1912,'By Lot'!J1928,'By Lot'!J1944,'By Lot'!J1960,'By Lot'!J1976,'By Lot'!J1992)</f>
        <v>220</v>
      </c>
      <c r="K184" s="42">
        <f>SUM('By Lot'!K1848,'By Lot'!K1864,'By Lot'!K1880,'By Lot'!K1896,'By Lot'!K1912,'By Lot'!K1928,'By Lot'!K1944,'By Lot'!K1960,'By Lot'!K1976,'By Lot'!K1992)</f>
        <v>252</v>
      </c>
      <c r="L184" s="42">
        <f>SUM('By Lot'!L1848,'By Lot'!L1864,'By Lot'!L1880,'By Lot'!L1896,'By Lot'!L1912,'By Lot'!L1928,'By Lot'!L1944,'By Lot'!L1960,'By Lot'!L1976,'By Lot'!L1992)</f>
        <v>320</v>
      </c>
      <c r="M184" s="43">
        <f>SUM('By Lot'!M1848,'By Lot'!M1864,'By Lot'!M1880,'By Lot'!M1896,'By Lot'!M1912,'By Lot'!M1928,'By Lot'!M1944,'By Lot'!M1960,'By Lot'!M1976,'By Lot'!M1992)</f>
        <v>397</v>
      </c>
      <c r="N184" s="44">
        <f t="shared" si="17"/>
        <v>217</v>
      </c>
      <c r="O184" s="45">
        <f t="shared" si="18"/>
        <v>442</v>
      </c>
      <c r="P184" s="46">
        <f t="shared" si="19"/>
        <v>0.6707132018209409</v>
      </c>
    </row>
    <row r="185" spans="1:16" ht="11.25">
      <c r="A185" s="5"/>
      <c r="B185" s="40" t="s">
        <v>2</v>
      </c>
      <c r="C185" s="40">
        <f>SUM('By Lot'!C1849,'By Lot'!C1865,'By Lot'!C1881,'By Lot'!C1897,'By Lot'!C1913,'By Lot'!C1929,'By Lot'!C1945,'By Lot'!C1961,'By Lot'!C1977,'By Lot'!C1993)</f>
        <v>124</v>
      </c>
      <c r="D185" s="41">
        <f>SUM('By Lot'!D1849,'By Lot'!D1865,'By Lot'!D1881,'By Lot'!D1897,'By Lot'!D1913,'By Lot'!D1929,'By Lot'!D1945,'By Lot'!D1961,'By Lot'!D1977,'By Lot'!D1993)</f>
        <v>96</v>
      </c>
      <c r="E185" s="42">
        <f>SUM('By Lot'!E1849,'By Lot'!E1865,'By Lot'!E1881,'By Lot'!E1897,'By Lot'!E1913,'By Lot'!E1929,'By Lot'!E1945,'By Lot'!E1961,'By Lot'!E1977,'By Lot'!E1993)</f>
        <v>75</v>
      </c>
      <c r="F185" s="42">
        <f>SUM('By Lot'!F1849,'By Lot'!F1865,'By Lot'!F1881,'By Lot'!F1897,'By Lot'!F1913,'By Lot'!F1929,'By Lot'!F1945,'By Lot'!F1961,'By Lot'!F1977,'By Lot'!F1993)</f>
        <v>66</v>
      </c>
      <c r="G185" s="42">
        <f>SUM('By Lot'!G1849,'By Lot'!G1865,'By Lot'!G1881,'By Lot'!G1897,'By Lot'!G1913,'By Lot'!G1929,'By Lot'!G1945,'By Lot'!G1961,'By Lot'!G1977,'By Lot'!G1993)</f>
        <v>67</v>
      </c>
      <c r="H185" s="42">
        <f>SUM('By Lot'!H1849,'By Lot'!H1865,'By Lot'!H1881,'By Lot'!H1897,'By Lot'!H1913,'By Lot'!H1929,'By Lot'!H1945,'By Lot'!H1961,'By Lot'!H1977,'By Lot'!H1993)</f>
        <v>66</v>
      </c>
      <c r="I185" s="42">
        <f>SUM('By Lot'!I1849,'By Lot'!I1865,'By Lot'!I1881,'By Lot'!I1897,'By Lot'!I1913,'By Lot'!I1929,'By Lot'!I1945,'By Lot'!I1961,'By Lot'!I1977,'By Lot'!I1993)</f>
        <v>69</v>
      </c>
      <c r="J185" s="42">
        <f>SUM('By Lot'!J1849,'By Lot'!J1865,'By Lot'!J1881,'By Lot'!J1897,'By Lot'!J1913,'By Lot'!J1929,'By Lot'!J1945,'By Lot'!J1961,'By Lot'!J1977,'By Lot'!J1993)</f>
        <v>61</v>
      </c>
      <c r="K185" s="42">
        <f>SUM('By Lot'!K1849,'By Lot'!K1865,'By Lot'!K1881,'By Lot'!K1897,'By Lot'!K1913,'By Lot'!K1929,'By Lot'!K1945,'By Lot'!K1961,'By Lot'!K1977,'By Lot'!K1993)</f>
        <v>53</v>
      </c>
      <c r="L185" s="42">
        <f>SUM('By Lot'!L1849,'By Lot'!L1865,'By Lot'!L1881,'By Lot'!L1897,'By Lot'!L1913,'By Lot'!L1929,'By Lot'!L1945,'By Lot'!L1961,'By Lot'!L1977,'By Lot'!L1993)</f>
        <v>66</v>
      </c>
      <c r="M185" s="43">
        <f>SUM('By Lot'!M1849,'By Lot'!M1865,'By Lot'!M1881,'By Lot'!M1897,'By Lot'!M1913,'By Lot'!M1929,'By Lot'!M1945,'By Lot'!M1961,'By Lot'!M1977,'By Lot'!M1993)</f>
        <v>79</v>
      </c>
      <c r="N185" s="44">
        <f t="shared" si="17"/>
        <v>53</v>
      </c>
      <c r="O185" s="45">
        <f t="shared" si="18"/>
        <v>71</v>
      </c>
      <c r="P185" s="46">
        <f t="shared" si="19"/>
        <v>0.5725806451612904</v>
      </c>
    </row>
    <row r="186" spans="1:16" ht="11.25">
      <c r="A186" s="5"/>
      <c r="B186" s="40" t="s">
        <v>494</v>
      </c>
      <c r="C186" s="40">
        <f>SUM('By Lot'!C1850,'By Lot'!C1866,'By Lot'!C1882,'By Lot'!C1898,'By Lot'!C1914,'By Lot'!C1930,'By Lot'!C1946,'By Lot'!C1962,'By Lot'!C1978,'By Lot'!C1994)</f>
        <v>8</v>
      </c>
      <c r="D186" s="41">
        <f>SUM('By Lot'!D1850,'By Lot'!D1866,'By Lot'!D1882,'By Lot'!D1898,'By Lot'!D1914,'By Lot'!D1930,'By Lot'!D1946,'By Lot'!D1962,'By Lot'!D1978,'By Lot'!D1994)</f>
        <v>7</v>
      </c>
      <c r="E186" s="42">
        <f>SUM('By Lot'!E1850,'By Lot'!E1866,'By Lot'!E1882,'By Lot'!E1898,'By Lot'!E1914,'By Lot'!E1930,'By Lot'!E1946,'By Lot'!E1962,'By Lot'!E1978,'By Lot'!E1994)</f>
        <v>6</v>
      </c>
      <c r="F186" s="42">
        <f>SUM('By Lot'!F1850,'By Lot'!F1866,'By Lot'!F1882,'By Lot'!F1898,'By Lot'!F1914,'By Lot'!F1930,'By Lot'!F1946,'By Lot'!F1962,'By Lot'!F1978,'By Lot'!F1994)</f>
        <v>6</v>
      </c>
      <c r="G186" s="42">
        <f>SUM('By Lot'!G1850,'By Lot'!G1866,'By Lot'!G1882,'By Lot'!G1898,'By Lot'!G1914,'By Lot'!G1930,'By Lot'!G1946,'By Lot'!G1962,'By Lot'!G1978,'By Lot'!G1994)</f>
        <v>6</v>
      </c>
      <c r="H186" s="42">
        <f>SUM('By Lot'!H1850,'By Lot'!H1866,'By Lot'!H1882,'By Lot'!H1898,'By Lot'!H1914,'By Lot'!H1930,'By Lot'!H1946,'By Lot'!H1962,'By Lot'!H1978,'By Lot'!H1994)</f>
        <v>6</v>
      </c>
      <c r="I186" s="42">
        <f>SUM('By Lot'!I1850,'By Lot'!I1866,'By Lot'!I1882,'By Lot'!I1898,'By Lot'!I1914,'By Lot'!I1930,'By Lot'!I1946,'By Lot'!I1962,'By Lot'!I1978,'By Lot'!I1994)</f>
        <v>6</v>
      </c>
      <c r="J186" s="42">
        <f>SUM('By Lot'!J1850,'By Lot'!J1866,'By Lot'!J1882,'By Lot'!J1898,'By Lot'!J1914,'By Lot'!J1930,'By Lot'!J1946,'By Lot'!J1962,'By Lot'!J1978,'By Lot'!J1994)</f>
        <v>7</v>
      </c>
      <c r="K186" s="42">
        <f>SUM('By Lot'!K1850,'By Lot'!K1866,'By Lot'!K1882,'By Lot'!K1898,'By Lot'!K1914,'By Lot'!K1930,'By Lot'!K1946,'By Lot'!K1962,'By Lot'!K1978,'By Lot'!K1994)</f>
        <v>6</v>
      </c>
      <c r="L186" s="42">
        <f>SUM('By Lot'!L1850,'By Lot'!L1866,'By Lot'!L1882,'By Lot'!L1898,'By Lot'!L1914,'By Lot'!L1930,'By Lot'!L1946,'By Lot'!L1962,'By Lot'!L1978,'By Lot'!L1994)</f>
        <v>6</v>
      </c>
      <c r="M186" s="43">
        <f>SUM('By Lot'!M1850,'By Lot'!M1866,'By Lot'!M1882,'By Lot'!M1898,'By Lot'!M1914,'By Lot'!M1930,'By Lot'!M1946,'By Lot'!M1962,'By Lot'!M1978,'By Lot'!M1994)</f>
        <v>7</v>
      </c>
      <c r="N186" s="44">
        <f t="shared" si="17"/>
        <v>6</v>
      </c>
      <c r="O186" s="45">
        <f t="shared" si="18"/>
        <v>2</v>
      </c>
      <c r="P186" s="46">
        <f t="shared" si="19"/>
        <v>0.25</v>
      </c>
    </row>
    <row r="187" spans="1:16" ht="11.25">
      <c r="A187" s="5"/>
      <c r="B187" s="40" t="s">
        <v>3</v>
      </c>
      <c r="C187" s="40"/>
      <c r="D187" s="41"/>
      <c r="E187" s="42"/>
      <c r="F187" s="42"/>
      <c r="G187" s="42"/>
      <c r="H187" s="42"/>
      <c r="I187" s="42"/>
      <c r="J187" s="42"/>
      <c r="K187" s="42"/>
      <c r="L187" s="42"/>
      <c r="M187" s="43"/>
      <c r="N187" s="44"/>
      <c r="O187" s="45"/>
      <c r="P187" s="46"/>
    </row>
    <row r="188" spans="1:16" ht="11.25">
      <c r="A188" s="5"/>
      <c r="B188" s="40" t="s">
        <v>105</v>
      </c>
      <c r="C188" s="40">
        <f>SUM('By Lot'!C1857,'By Lot'!C1873,'By Lot'!C1889,'By Lot'!C1905,'By Lot'!C1921,'By Lot'!C1937,'By Lot'!C1953,'By Lot'!C1969,'By Lot'!C1985,'By Lot'!C2001)</f>
        <v>269</v>
      </c>
      <c r="D188" s="41">
        <f>SUM('By Lot'!D1857,'By Lot'!D1873,'By Lot'!D1889,'By Lot'!D1905,'By Lot'!D1921,'By Lot'!D1937,'By Lot'!D1953,'By Lot'!D1969,'By Lot'!D1985,'By Lot'!D2001)</f>
        <v>174</v>
      </c>
      <c r="E188" s="42">
        <f>SUM('By Lot'!E1857,'By Lot'!E1873,'By Lot'!E1889,'By Lot'!E1905,'By Lot'!E1921,'By Lot'!E1937,'By Lot'!E1953,'By Lot'!E1969,'By Lot'!E1985,'By Lot'!E2001)</f>
        <v>88</v>
      </c>
      <c r="F188" s="42">
        <f>SUM('By Lot'!F1857,'By Lot'!F1873,'By Lot'!F1889,'By Lot'!F1905,'By Lot'!F1921,'By Lot'!F1937,'By Lot'!F1953,'By Lot'!F1969,'By Lot'!F1985,'By Lot'!F2001)</f>
        <v>23</v>
      </c>
      <c r="G188" s="42">
        <f>SUM('By Lot'!G1857,'By Lot'!G1873,'By Lot'!G1889,'By Lot'!G1905,'By Lot'!G1921,'By Lot'!G1937,'By Lot'!G1953,'By Lot'!G1969,'By Lot'!G1985,'By Lot'!G2001)</f>
        <v>17</v>
      </c>
      <c r="H188" s="42">
        <f>SUM('By Lot'!H1857,'By Lot'!H1873,'By Lot'!H1889,'By Lot'!H1905,'By Lot'!H1921,'By Lot'!H1937,'By Lot'!H1953,'By Lot'!H1969,'By Lot'!H1985,'By Lot'!H2001)</f>
        <v>54</v>
      </c>
      <c r="I188" s="42">
        <f>SUM('By Lot'!I1857,'By Lot'!I1873,'By Lot'!I1889,'By Lot'!I1905,'By Lot'!I1921,'By Lot'!I1937,'By Lot'!I1953,'By Lot'!I1969,'By Lot'!I1985,'By Lot'!I2001)</f>
        <v>66</v>
      </c>
      <c r="J188" s="42">
        <f>SUM('By Lot'!J1857,'By Lot'!J1873,'By Lot'!J1889,'By Lot'!J1905,'By Lot'!J1921,'By Lot'!J1937,'By Lot'!J1953,'By Lot'!J1969,'By Lot'!J1985,'By Lot'!J2001)</f>
        <v>36</v>
      </c>
      <c r="K188" s="42">
        <f>SUM('By Lot'!K1857,'By Lot'!K1873,'By Lot'!K1889,'By Lot'!K1905,'By Lot'!K1921,'By Lot'!K1937,'By Lot'!K1953,'By Lot'!K1969,'By Lot'!K1985,'By Lot'!K2001)</f>
        <v>56</v>
      </c>
      <c r="L188" s="42">
        <f>SUM('By Lot'!L1857,'By Lot'!L1873,'By Lot'!L1889,'By Lot'!L1905,'By Lot'!L1921,'By Lot'!L1937,'By Lot'!L1953,'By Lot'!L1969,'By Lot'!L1985,'By Lot'!L2001)</f>
        <v>87</v>
      </c>
      <c r="M188" s="43">
        <f>SUM('By Lot'!M1857,'By Lot'!M1873,'By Lot'!M1889,'By Lot'!M1905,'By Lot'!M1921,'By Lot'!M1937,'By Lot'!M1953,'By Lot'!M1969,'By Lot'!M1985,'By Lot'!M2001)</f>
        <v>146</v>
      </c>
      <c r="N188" s="44">
        <f t="shared" si="17"/>
        <v>17</v>
      </c>
      <c r="O188" s="45">
        <f t="shared" si="18"/>
        <v>252</v>
      </c>
      <c r="P188" s="46">
        <f t="shared" si="19"/>
        <v>0.9368029739776952</v>
      </c>
    </row>
    <row r="189" spans="1:16" ht="11.25">
      <c r="A189" s="5"/>
      <c r="B189" s="40" t="s">
        <v>109</v>
      </c>
      <c r="C189" s="40">
        <f>SUM('By Lot'!C1858,'By Lot'!C1874,'By Lot'!C1890,'By Lot'!C1906,'By Lot'!C1922,'By Lot'!C1938,'By Lot'!C1954,'By Lot'!C1970,'By Lot'!C1986,'By Lot'!C2002)</f>
        <v>53</v>
      </c>
      <c r="D189" s="41">
        <f>SUM('By Lot'!D1858,'By Lot'!D1874,'By Lot'!D1890,'By Lot'!D1906,'By Lot'!D1922,'By Lot'!D1938,'By Lot'!D1954,'By Lot'!D1970,'By Lot'!D1986,'By Lot'!D2002)</f>
        <v>33</v>
      </c>
      <c r="E189" s="42">
        <f>SUM('By Lot'!E1858,'By Lot'!E1874,'By Lot'!E1890,'By Lot'!E1906,'By Lot'!E1922,'By Lot'!E1938,'By Lot'!E1954,'By Lot'!E1970,'By Lot'!E1986,'By Lot'!E2002)</f>
        <v>19</v>
      </c>
      <c r="F189" s="42">
        <f>SUM('By Lot'!F1858,'By Lot'!F1874,'By Lot'!F1890,'By Lot'!F1906,'By Lot'!F1922,'By Lot'!F1938,'By Lot'!F1954,'By Lot'!F1970,'By Lot'!F1986,'By Lot'!F2002)</f>
        <v>8</v>
      </c>
      <c r="G189" s="42">
        <f>SUM('By Lot'!G1858,'By Lot'!G1874,'By Lot'!G1890,'By Lot'!G1906,'By Lot'!G1922,'By Lot'!G1938,'By Lot'!G1954,'By Lot'!G1970,'By Lot'!G1986,'By Lot'!G2002)</f>
        <v>10</v>
      </c>
      <c r="H189" s="42">
        <f>SUM('By Lot'!H1858,'By Lot'!H1874,'By Lot'!H1890,'By Lot'!H1906,'By Lot'!H1922,'By Lot'!H1938,'By Lot'!H1954,'By Lot'!H1970,'By Lot'!H1986,'By Lot'!H2002)</f>
        <v>14</v>
      </c>
      <c r="I189" s="42">
        <f>SUM('By Lot'!I1858,'By Lot'!I1874,'By Lot'!I1890,'By Lot'!I1906,'By Lot'!I1922,'By Lot'!I1938,'By Lot'!I1954,'By Lot'!I1970,'By Lot'!I1986,'By Lot'!I2002)</f>
        <v>11</v>
      </c>
      <c r="J189" s="42">
        <f>SUM('By Lot'!J1858,'By Lot'!J1874,'By Lot'!J1890,'By Lot'!J1906,'By Lot'!J1922,'By Lot'!J1938,'By Lot'!J1954,'By Lot'!J1970,'By Lot'!J1986,'By Lot'!J2002)</f>
        <v>10</v>
      </c>
      <c r="K189" s="42">
        <f>SUM('By Lot'!K1858,'By Lot'!K1874,'By Lot'!K1890,'By Lot'!K1906,'By Lot'!K1922,'By Lot'!K1938,'By Lot'!K1954,'By Lot'!K1970,'By Lot'!K1986,'By Lot'!K2002)</f>
        <v>17</v>
      </c>
      <c r="L189" s="42">
        <f>SUM('By Lot'!L1858,'By Lot'!L1874,'By Lot'!L1890,'By Lot'!L1906,'By Lot'!L1922,'By Lot'!L1938,'By Lot'!L1954,'By Lot'!L1970,'By Lot'!L1986,'By Lot'!L2002)</f>
        <v>22</v>
      </c>
      <c r="M189" s="43">
        <f>SUM('By Lot'!M1858,'By Lot'!M1874,'By Lot'!M1890,'By Lot'!M1906,'By Lot'!M1922,'By Lot'!M1938,'By Lot'!M1954,'By Lot'!M1970,'By Lot'!M1986,'By Lot'!M2002)</f>
        <v>33</v>
      </c>
      <c r="N189" s="44">
        <f t="shared" si="17"/>
        <v>8</v>
      </c>
      <c r="O189" s="45">
        <f t="shared" si="18"/>
        <v>45</v>
      </c>
      <c r="P189" s="46">
        <f t="shared" si="19"/>
        <v>0.8490566037735849</v>
      </c>
    </row>
    <row r="190" spans="1:16" ht="11.25">
      <c r="A190" s="5"/>
      <c r="B190" s="40" t="s">
        <v>296</v>
      </c>
      <c r="C190" s="40">
        <f>SUM('By Lot'!C1859,'By Lot'!C1875,'By Lot'!C1891,'By Lot'!C1907,'By Lot'!C1923,'By Lot'!C1939,'By Lot'!C1955,'By Lot'!C1971,'By Lot'!C1987,'By Lot'!C2003)</f>
        <v>1</v>
      </c>
      <c r="D190" s="41">
        <f>SUM('By Lot'!D1859,'By Lot'!D1875,'By Lot'!D1891,'By Lot'!D1907,'By Lot'!D1923,'By Lot'!D1939,'By Lot'!D1955,'By Lot'!D1971,'By Lot'!D1987,'By Lot'!D2003)</f>
        <v>1</v>
      </c>
      <c r="E190" s="42">
        <f>SUM('By Lot'!E1859,'By Lot'!E1875,'By Lot'!E1891,'By Lot'!E1907,'By Lot'!E1923,'By Lot'!E1939,'By Lot'!E1955,'By Lot'!E1971,'By Lot'!E1987,'By Lot'!E2003)</f>
        <v>1</v>
      </c>
      <c r="F190" s="42">
        <f>SUM('By Lot'!F1859,'By Lot'!F1875,'By Lot'!F1891,'By Lot'!F1907,'By Lot'!F1923,'By Lot'!F1939,'By Lot'!F1955,'By Lot'!F1971,'By Lot'!F1987,'By Lot'!F2003)</f>
        <v>1</v>
      </c>
      <c r="G190" s="42">
        <f>SUM('By Lot'!G1859,'By Lot'!G1875,'By Lot'!G1891,'By Lot'!G1907,'By Lot'!G1923,'By Lot'!G1939,'By Lot'!G1955,'By Lot'!G1971,'By Lot'!G1987,'By Lot'!G2003)</f>
        <v>1</v>
      </c>
      <c r="H190" s="42">
        <f>SUM('By Lot'!H1859,'By Lot'!H1875,'By Lot'!H1891,'By Lot'!H1907,'By Lot'!H1923,'By Lot'!H1939,'By Lot'!H1955,'By Lot'!H1971,'By Lot'!H1987,'By Lot'!H2003)</f>
        <v>1</v>
      </c>
      <c r="I190" s="42">
        <f>SUM('By Lot'!I1859,'By Lot'!I1875,'By Lot'!I1891,'By Lot'!I1907,'By Lot'!I1923,'By Lot'!I1939,'By Lot'!I1955,'By Lot'!I1971,'By Lot'!I1987,'By Lot'!I2003)</f>
        <v>1</v>
      </c>
      <c r="J190" s="42">
        <f>SUM('By Lot'!J1859,'By Lot'!J1875,'By Lot'!J1891,'By Lot'!J1907,'By Lot'!J1923,'By Lot'!J1939,'By Lot'!J1955,'By Lot'!J1971,'By Lot'!J1987,'By Lot'!J2003)</f>
        <v>1</v>
      </c>
      <c r="K190" s="42">
        <f>SUM('By Lot'!K1859,'By Lot'!K1875,'By Lot'!K1891,'By Lot'!K1907,'By Lot'!K1923,'By Lot'!K1939,'By Lot'!K1955,'By Lot'!K1971,'By Lot'!K1987,'By Lot'!K2003)</f>
        <v>1</v>
      </c>
      <c r="L190" s="42">
        <f>SUM('By Lot'!L1859,'By Lot'!L1875,'By Lot'!L1891,'By Lot'!L1907,'By Lot'!L1923,'By Lot'!L1939,'By Lot'!L1955,'By Lot'!L1971,'By Lot'!L1987,'By Lot'!L2003)</f>
        <v>1</v>
      </c>
      <c r="M190" s="43">
        <f>SUM('By Lot'!M1859,'By Lot'!M1875,'By Lot'!M1891,'By Lot'!M1907,'By Lot'!M1923,'By Lot'!M1939,'By Lot'!M1955,'By Lot'!M1971,'By Lot'!M1987,'By Lot'!M2003)</f>
        <v>1</v>
      </c>
      <c r="N190" s="44">
        <f t="shared" si="17"/>
        <v>1</v>
      </c>
      <c r="O190" s="45">
        <f t="shared" si="18"/>
        <v>0</v>
      </c>
      <c r="P190" s="46">
        <f t="shared" si="19"/>
        <v>0</v>
      </c>
    </row>
    <row r="191" spans="1:16" ht="11.25">
      <c r="A191" s="5"/>
      <c r="B191" s="40" t="s">
        <v>297</v>
      </c>
      <c r="C191" s="40">
        <f>SUM('By Lot'!C1860,'By Lot'!C1876,'By Lot'!C1892,'By Lot'!C1908,'By Lot'!C1924,'By Lot'!C1940,'By Lot'!C1956,'By Lot'!C1972,'By Lot'!C1988,'By Lot'!C2004)</f>
        <v>12</v>
      </c>
      <c r="D191" s="41">
        <f>SUM('By Lot'!D1860,'By Lot'!D1876,'By Lot'!D1892,'By Lot'!D1908,'By Lot'!D1924,'By Lot'!D1940,'By Lot'!D1956,'By Lot'!D1972,'By Lot'!D1988,'By Lot'!D2004)</f>
        <v>8</v>
      </c>
      <c r="E191" s="42">
        <f>SUM('By Lot'!E1860,'By Lot'!E1876,'By Lot'!E1892,'By Lot'!E1908,'By Lot'!E1924,'By Lot'!E1940,'By Lot'!E1956,'By Lot'!E1972,'By Lot'!E1988,'By Lot'!E2004)</f>
        <v>6</v>
      </c>
      <c r="F191" s="42">
        <f>SUM('By Lot'!F1860,'By Lot'!F1876,'By Lot'!F1892,'By Lot'!F1908,'By Lot'!F1924,'By Lot'!F1940,'By Lot'!F1956,'By Lot'!F1972,'By Lot'!F1988,'By Lot'!F2004)</f>
        <v>6</v>
      </c>
      <c r="G191" s="42">
        <f>SUM('By Lot'!G1860,'By Lot'!G1876,'By Lot'!G1892,'By Lot'!G1908,'By Lot'!G1924,'By Lot'!G1940,'By Lot'!G1956,'By Lot'!G1972,'By Lot'!G1988,'By Lot'!G2004)</f>
        <v>6</v>
      </c>
      <c r="H191" s="42">
        <f>SUM('By Lot'!H1860,'By Lot'!H1876,'By Lot'!H1892,'By Lot'!H1908,'By Lot'!H1924,'By Lot'!H1940,'By Lot'!H1956,'By Lot'!H1972,'By Lot'!H1988,'By Lot'!H2004)</f>
        <v>7</v>
      </c>
      <c r="I191" s="42">
        <f>SUM('By Lot'!I1860,'By Lot'!I1876,'By Lot'!I1892,'By Lot'!I1908,'By Lot'!I1924,'By Lot'!I1940,'By Lot'!I1956,'By Lot'!I1972,'By Lot'!I1988,'By Lot'!I2004)</f>
        <v>7</v>
      </c>
      <c r="J191" s="42">
        <f>SUM('By Lot'!J1860,'By Lot'!J1876,'By Lot'!J1892,'By Lot'!J1908,'By Lot'!J1924,'By Lot'!J1940,'By Lot'!J1956,'By Lot'!J1972,'By Lot'!J1988,'By Lot'!J2004)</f>
        <v>7</v>
      </c>
      <c r="K191" s="42">
        <f>SUM('By Lot'!K1860,'By Lot'!K1876,'By Lot'!K1892,'By Lot'!K1908,'By Lot'!K1924,'By Lot'!K1940,'By Lot'!K1956,'By Lot'!K1972,'By Lot'!K1988,'By Lot'!K2004)</f>
        <v>8</v>
      </c>
      <c r="L191" s="42">
        <f>SUM('By Lot'!L1860,'By Lot'!L1876,'By Lot'!L1892,'By Lot'!L1908,'By Lot'!L1924,'By Lot'!L1940,'By Lot'!L1956,'By Lot'!L1972,'By Lot'!L1988,'By Lot'!L2004)</f>
        <v>8</v>
      </c>
      <c r="M191" s="43">
        <f>SUM('By Lot'!M1860,'By Lot'!M1876,'By Lot'!M1892,'By Lot'!M1908,'By Lot'!M1924,'By Lot'!M1940,'By Lot'!M1956,'By Lot'!M1972,'By Lot'!M1988,'By Lot'!M2004)</f>
        <v>9</v>
      </c>
      <c r="N191" s="44">
        <f t="shared" si="17"/>
        <v>6</v>
      </c>
      <c r="O191" s="45">
        <f t="shared" si="18"/>
        <v>6</v>
      </c>
      <c r="P191" s="46">
        <f t="shared" si="19"/>
        <v>0.5</v>
      </c>
    </row>
    <row r="192" spans="1:16" ht="11.25">
      <c r="A192" s="5"/>
      <c r="B192" s="40" t="s">
        <v>4</v>
      </c>
      <c r="C192" s="40">
        <f>SUM('By Lot'!C1861,'By Lot'!C1877,'By Lot'!C1893,'By Lot'!C1909,'By Lot'!C1925,'By Lot'!C1941,'By Lot'!C1957,'By Lot'!C1973,'By Lot'!C1989,'By Lot'!C2005)</f>
        <v>6</v>
      </c>
      <c r="D192" s="41">
        <f>SUM('By Lot'!D1861,'By Lot'!D1877,'By Lot'!D1893,'By Lot'!D1909,'By Lot'!D1925,'By Lot'!D1941,'By Lot'!D1957,'By Lot'!D1973,'By Lot'!D1989,'By Lot'!D2005)</f>
        <v>4</v>
      </c>
      <c r="E192" s="42">
        <f>SUM('By Lot'!E1861,'By Lot'!E1877,'By Lot'!E1893,'By Lot'!E1909,'By Lot'!E1925,'By Lot'!E1941,'By Lot'!E1957,'By Lot'!E1973,'By Lot'!E1989,'By Lot'!E2005)</f>
        <v>3</v>
      </c>
      <c r="F192" s="42">
        <f>SUM('By Lot'!F1861,'By Lot'!F1877,'By Lot'!F1893,'By Lot'!F1909,'By Lot'!F1925,'By Lot'!F1941,'By Lot'!F1957,'By Lot'!F1973,'By Lot'!F1989,'By Lot'!F2005)</f>
        <v>3</v>
      </c>
      <c r="G192" s="42">
        <f>SUM('By Lot'!G1861,'By Lot'!G1877,'By Lot'!G1893,'By Lot'!G1909,'By Lot'!G1925,'By Lot'!G1941,'By Lot'!G1957,'By Lot'!G1973,'By Lot'!G1989,'By Lot'!G2005)</f>
        <v>3</v>
      </c>
      <c r="H192" s="42">
        <f>SUM('By Lot'!H1861,'By Lot'!H1877,'By Lot'!H1893,'By Lot'!H1909,'By Lot'!H1925,'By Lot'!H1941,'By Lot'!H1957,'By Lot'!H1973,'By Lot'!H1989,'By Lot'!H2005)</f>
        <v>4</v>
      </c>
      <c r="I192" s="42">
        <f>SUM('By Lot'!I1861,'By Lot'!I1877,'By Lot'!I1893,'By Lot'!I1909,'By Lot'!I1925,'By Lot'!I1941,'By Lot'!I1957,'By Lot'!I1973,'By Lot'!I1989,'By Lot'!I2005)</f>
        <v>2</v>
      </c>
      <c r="J192" s="42">
        <f>SUM('By Lot'!J1861,'By Lot'!J1877,'By Lot'!J1893,'By Lot'!J1909,'By Lot'!J1925,'By Lot'!J1941,'By Lot'!J1957,'By Lot'!J1973,'By Lot'!J1989,'By Lot'!J2005)</f>
        <v>4</v>
      </c>
      <c r="K192" s="42">
        <f>SUM('By Lot'!K1861,'By Lot'!K1877,'By Lot'!K1893,'By Lot'!K1909,'By Lot'!K1925,'By Lot'!K1941,'By Lot'!K1957,'By Lot'!K1973,'By Lot'!K1989,'By Lot'!K2005)</f>
        <v>4</v>
      </c>
      <c r="L192" s="42">
        <f>SUM('By Lot'!L1861,'By Lot'!L1877,'By Lot'!L1893,'By Lot'!L1909,'By Lot'!L1925,'By Lot'!L1941,'By Lot'!L1957,'By Lot'!L1973,'By Lot'!L1989,'By Lot'!L2005)</f>
        <v>5</v>
      </c>
      <c r="M192" s="43">
        <f>SUM('By Lot'!M1861,'By Lot'!M1877,'By Lot'!M1893,'By Lot'!M1909,'By Lot'!M1925,'By Lot'!M1941,'By Lot'!M1957,'By Lot'!M1973,'By Lot'!M1989,'By Lot'!M2005)</f>
        <v>4</v>
      </c>
      <c r="N192" s="44">
        <f t="shared" si="17"/>
        <v>2</v>
      </c>
      <c r="O192" s="45">
        <f t="shared" si="18"/>
        <v>4</v>
      </c>
      <c r="P192" s="46">
        <f t="shared" si="19"/>
        <v>0.6666666666666666</v>
      </c>
    </row>
    <row r="193" spans="1:16" ht="11.25">
      <c r="A193" s="47"/>
      <c r="B193" s="48" t="s">
        <v>5</v>
      </c>
      <c r="C193" s="48">
        <f aca="true" t="shared" si="25" ref="C193:M193">SUM(C183:C192)</f>
        <v>1260</v>
      </c>
      <c r="D193" s="49">
        <f t="shared" si="25"/>
        <v>739</v>
      </c>
      <c r="E193" s="50">
        <f t="shared" si="25"/>
        <v>502</v>
      </c>
      <c r="F193" s="50">
        <f t="shared" si="25"/>
        <v>359</v>
      </c>
      <c r="G193" s="50">
        <f t="shared" si="25"/>
        <v>351</v>
      </c>
      <c r="H193" s="50">
        <f t="shared" si="25"/>
        <v>407</v>
      </c>
      <c r="I193" s="50">
        <f t="shared" si="25"/>
        <v>414</v>
      </c>
      <c r="J193" s="50">
        <f t="shared" si="25"/>
        <v>373</v>
      </c>
      <c r="K193" s="50">
        <f t="shared" si="25"/>
        <v>434</v>
      </c>
      <c r="L193" s="50">
        <f t="shared" si="25"/>
        <v>557</v>
      </c>
      <c r="M193" s="51">
        <f t="shared" si="25"/>
        <v>732</v>
      </c>
      <c r="N193" s="52">
        <f t="shared" si="17"/>
        <v>351</v>
      </c>
      <c r="O193" s="53">
        <f t="shared" si="18"/>
        <v>909</v>
      </c>
      <c r="P193" s="54">
        <f t="shared" si="19"/>
        <v>0.7214285714285714</v>
      </c>
    </row>
    <row r="194" spans="1:16" ht="11.25">
      <c r="A194" s="39" t="s">
        <v>243</v>
      </c>
      <c r="B194" s="40" t="s">
        <v>0</v>
      </c>
      <c r="C194" s="40">
        <f>'By Lot'!C2007+'By Lot'!C2023+'By Lot'!C2039+'By Lot'!C2055+'By Lot'!C2071+'By Lot'!C2087+'By Lot'!C2103+'By Lot'!C2119+'By Lot'!C2135+'By Lot'!C2151+'By Lot'!C2167+'By Lot'!C2183+'By Lot'!C2199+'By Lot'!C2215+'By Lot'!C2231+'By Lot'!C2247+'By Lot'!C2263+'By Lot'!C2279+'By Lot'!C2295+'By Lot'!C2311+'By Lot'!C2327+'By Lot'!C2343+'By Lot'!C2359+'By Lot'!C2375+'By Lot'!C2391+'By Lot'!C2407+'By Lot'!C2423+'By Lot'!C2439+'By Lot'!C2455+'By Lot'!C2471+'By Lot'!C2487+'By Lot'!C2503+'By Lot'!C2519+'By Lot'!C2535+'By Lot'!C2551+'By Lot'!C2567+'By Lot'!C2583</f>
        <v>243</v>
      </c>
      <c r="D194" s="41">
        <f>'By Lot'!D2007+'By Lot'!D2023+'By Lot'!D2039+'By Lot'!D2055+'By Lot'!D2071+'By Lot'!D2087+'By Lot'!D2103+'By Lot'!D2119+'By Lot'!D2135+'By Lot'!D2151+'By Lot'!D2167+'By Lot'!D2183+'By Lot'!D2199+'By Lot'!D2215+'By Lot'!D2231+'By Lot'!D2247+'By Lot'!D2263+'By Lot'!D2279+'By Lot'!D2295+'By Lot'!D2311+'By Lot'!D2327+'By Lot'!D2343+'By Lot'!D2359+'By Lot'!D2375+'By Lot'!D2391+'By Lot'!D2407+'By Lot'!D2423+'By Lot'!D2439+'By Lot'!D2455+'By Lot'!D2471+'By Lot'!D2487+'By Lot'!D2503+'By Lot'!D2519+'By Lot'!D2535+'By Lot'!D2551+'By Lot'!D2567+'By Lot'!D2583</f>
        <v>81</v>
      </c>
      <c r="E194" s="42">
        <f>'By Lot'!E2007+'By Lot'!E2023+'By Lot'!E2039+'By Lot'!E2055+'By Lot'!E2071+'By Lot'!E2087+'By Lot'!E2103+'By Lot'!E2119+'By Lot'!E2135+'By Lot'!E2151+'By Lot'!E2167+'By Lot'!E2183+'By Lot'!E2199+'By Lot'!E2215+'By Lot'!E2231+'By Lot'!E2247+'By Lot'!E2263+'By Lot'!E2279+'By Lot'!E2295+'By Lot'!E2311+'By Lot'!E2327+'By Lot'!E2343+'By Lot'!E2359+'By Lot'!E2375+'By Lot'!E2391+'By Lot'!E2407+'By Lot'!E2423+'By Lot'!E2439+'By Lot'!E2455+'By Lot'!E2471+'By Lot'!E2487+'By Lot'!E2503+'By Lot'!E2519+'By Lot'!E2535+'By Lot'!E2551+'By Lot'!E2567+'By Lot'!E2583</f>
        <v>42</v>
      </c>
      <c r="F194" s="42">
        <f>'By Lot'!F2007+'By Lot'!F2023+'By Lot'!F2039+'By Lot'!F2055+'By Lot'!F2071+'By Lot'!F2087+'By Lot'!F2103+'By Lot'!F2119+'By Lot'!F2135+'By Lot'!F2151+'By Lot'!F2167+'By Lot'!F2183+'By Lot'!F2199+'By Lot'!F2215+'By Lot'!F2231+'By Lot'!F2247+'By Lot'!F2263+'By Lot'!F2279+'By Lot'!F2295+'By Lot'!F2311+'By Lot'!F2327+'By Lot'!F2343+'By Lot'!F2359+'By Lot'!F2375+'By Lot'!F2391+'By Lot'!F2407+'By Lot'!F2423+'By Lot'!F2439+'By Lot'!F2455+'By Lot'!F2471+'By Lot'!F2487+'By Lot'!F2503+'By Lot'!F2519+'By Lot'!F2535+'By Lot'!F2551+'By Lot'!F2567+'By Lot'!F2583</f>
        <v>14</v>
      </c>
      <c r="G194" s="42">
        <f>'By Lot'!G2007+'By Lot'!G2023+'By Lot'!G2039+'By Lot'!G2055+'By Lot'!G2071+'By Lot'!G2087+'By Lot'!G2103+'By Lot'!G2119+'By Lot'!G2135+'By Lot'!G2151+'By Lot'!G2167+'By Lot'!G2183+'By Lot'!G2199+'By Lot'!G2215+'By Lot'!G2231+'By Lot'!G2247+'By Lot'!G2263+'By Lot'!G2279+'By Lot'!G2295+'By Lot'!G2311+'By Lot'!G2327+'By Lot'!G2343+'By Lot'!G2359+'By Lot'!G2375+'By Lot'!G2391+'By Lot'!G2407+'By Lot'!G2423+'By Lot'!G2439+'By Lot'!G2455+'By Lot'!G2471+'By Lot'!G2487+'By Lot'!G2503+'By Lot'!G2519+'By Lot'!G2535+'By Lot'!G2551+'By Lot'!G2567+'By Lot'!G2583</f>
        <v>7</v>
      </c>
      <c r="H194" s="42">
        <f>'By Lot'!H2007+'By Lot'!H2023+'By Lot'!H2039+'By Lot'!H2055+'By Lot'!H2071+'By Lot'!H2087+'By Lot'!H2103+'By Lot'!H2119+'By Lot'!H2135+'By Lot'!H2151+'By Lot'!H2167+'By Lot'!H2183+'By Lot'!H2199+'By Lot'!H2215+'By Lot'!H2231+'By Lot'!H2247+'By Lot'!H2263+'By Lot'!H2279+'By Lot'!H2295+'By Lot'!H2311+'By Lot'!H2327+'By Lot'!H2343+'By Lot'!H2359+'By Lot'!H2375+'By Lot'!H2391+'By Lot'!H2407+'By Lot'!H2423+'By Lot'!H2439+'By Lot'!H2455+'By Lot'!H2471+'By Lot'!H2487+'By Lot'!H2503+'By Lot'!H2519+'By Lot'!H2535+'By Lot'!H2551+'By Lot'!H2567+'By Lot'!H2583</f>
        <v>11</v>
      </c>
      <c r="I194" s="42">
        <f>'By Lot'!I2007+'By Lot'!I2023+'By Lot'!I2039+'By Lot'!I2055+'By Lot'!I2071+'By Lot'!I2087+'By Lot'!I2103+'By Lot'!I2119+'By Lot'!I2135+'By Lot'!I2151+'By Lot'!I2167+'By Lot'!I2183+'By Lot'!I2199+'By Lot'!I2215+'By Lot'!I2231+'By Lot'!I2247+'By Lot'!I2263+'By Lot'!I2279+'By Lot'!I2295+'By Lot'!I2311+'By Lot'!I2327+'By Lot'!I2343+'By Lot'!I2359+'By Lot'!I2375+'By Lot'!I2391+'By Lot'!I2407+'By Lot'!I2423+'By Lot'!I2439+'By Lot'!I2455+'By Lot'!I2471+'By Lot'!I2487+'By Lot'!I2503+'By Lot'!I2519+'By Lot'!I2535+'By Lot'!I2551+'By Lot'!I2567+'By Lot'!I2583</f>
        <v>16</v>
      </c>
      <c r="J194" s="42">
        <f>'By Lot'!J2007+'By Lot'!J2023+'By Lot'!J2039+'By Lot'!J2055+'By Lot'!J2071+'By Lot'!J2087+'By Lot'!J2103+'By Lot'!J2119+'By Lot'!J2135+'By Lot'!J2151+'By Lot'!J2167+'By Lot'!J2183+'By Lot'!J2199+'By Lot'!J2215+'By Lot'!J2231+'By Lot'!J2247+'By Lot'!J2263+'By Lot'!J2279+'By Lot'!J2295+'By Lot'!J2311+'By Lot'!J2327+'By Lot'!J2343+'By Lot'!J2359+'By Lot'!J2375+'By Lot'!J2391+'By Lot'!J2407+'By Lot'!J2423+'By Lot'!J2439+'By Lot'!J2455+'By Lot'!J2471+'By Lot'!J2487+'By Lot'!J2503+'By Lot'!J2519+'By Lot'!J2535+'By Lot'!J2551+'By Lot'!J2567+'By Lot'!J2583</f>
        <v>10</v>
      </c>
      <c r="K194" s="42">
        <f>'By Lot'!K2007+'By Lot'!K2023+'By Lot'!K2039+'By Lot'!K2055+'By Lot'!K2071+'By Lot'!K2087+'By Lot'!K2103+'By Lot'!K2119+'By Lot'!K2135+'By Lot'!K2151+'By Lot'!K2167+'By Lot'!K2183+'By Lot'!K2199+'By Lot'!K2215+'By Lot'!K2231+'By Lot'!K2247+'By Lot'!K2263+'By Lot'!K2279+'By Lot'!K2295+'By Lot'!K2311+'By Lot'!K2327+'By Lot'!K2343+'By Lot'!K2359+'By Lot'!K2375+'By Lot'!K2391+'By Lot'!K2407+'By Lot'!K2423+'By Lot'!K2439+'By Lot'!K2455+'By Lot'!K2471+'By Lot'!K2487+'By Lot'!K2503+'By Lot'!K2519+'By Lot'!K2535+'By Lot'!K2551+'By Lot'!K2567+'By Lot'!K2583</f>
        <v>15</v>
      </c>
      <c r="L194" s="42">
        <f>'By Lot'!L2007+'By Lot'!L2023+'By Lot'!L2039+'By Lot'!L2055+'By Lot'!L2071+'By Lot'!L2087+'By Lot'!L2103+'By Lot'!L2119+'By Lot'!L2135+'By Lot'!L2151+'By Lot'!L2167+'By Lot'!L2183+'By Lot'!L2199+'By Lot'!L2215+'By Lot'!L2231+'By Lot'!L2247+'By Lot'!L2263+'By Lot'!L2279+'By Lot'!L2295+'By Lot'!L2311+'By Lot'!L2327+'By Lot'!L2343+'By Lot'!L2359+'By Lot'!L2375+'By Lot'!L2391+'By Lot'!L2407+'By Lot'!L2423+'By Lot'!L2439+'By Lot'!L2455+'By Lot'!L2471+'By Lot'!L2487+'By Lot'!L2503+'By Lot'!L2519+'By Lot'!L2535+'By Lot'!L2551+'By Lot'!L2567+'By Lot'!L2583</f>
        <v>36</v>
      </c>
      <c r="M194" s="43">
        <f>'By Lot'!M2007+'By Lot'!M2023+'By Lot'!M2039+'By Lot'!M2055+'By Lot'!M2071+'By Lot'!M2087+'By Lot'!M2103+'By Lot'!M2119+'By Lot'!M2135+'By Lot'!M2151+'By Lot'!M2167+'By Lot'!M2183+'By Lot'!M2199+'By Lot'!M2215+'By Lot'!M2231+'By Lot'!M2247+'By Lot'!M2263+'By Lot'!M2279+'By Lot'!M2295+'By Lot'!M2311+'By Lot'!M2327+'By Lot'!M2343+'By Lot'!M2359+'By Lot'!M2375+'By Lot'!M2391+'By Lot'!M2407+'By Lot'!M2423+'By Lot'!M2439+'By Lot'!M2455+'By Lot'!M2471+'By Lot'!M2487+'By Lot'!M2503+'By Lot'!M2519+'By Lot'!M2535+'By Lot'!M2551+'By Lot'!M2567+'By Lot'!M2583</f>
        <v>58</v>
      </c>
      <c r="N194" s="44">
        <f t="shared" si="17"/>
        <v>7</v>
      </c>
      <c r="O194" s="45">
        <f t="shared" si="18"/>
        <v>236</v>
      </c>
      <c r="P194" s="46">
        <f t="shared" si="19"/>
        <v>0.9711934156378601</v>
      </c>
    </row>
    <row r="195" spans="1:16" ht="11.25">
      <c r="A195" s="5" t="s">
        <v>245</v>
      </c>
      <c r="B195" s="40" t="s">
        <v>1</v>
      </c>
      <c r="C195" s="40">
        <f>'By Lot'!C2008+'By Lot'!C2024+'By Lot'!C2040+'By Lot'!C2056+'By Lot'!C2072+'By Lot'!C2088+'By Lot'!C2104+'By Lot'!C2120+'By Lot'!C2136+'By Lot'!C2152+'By Lot'!C2168+'By Lot'!C2184+'By Lot'!C2200+'By Lot'!C2216+'By Lot'!C2232+'By Lot'!C2248+'By Lot'!C2264+'By Lot'!C2280+'By Lot'!C2296+'By Lot'!C2312+'By Lot'!C2328+'By Lot'!C2344+'By Lot'!C2360+'By Lot'!C2376+'By Lot'!C2392+'By Lot'!C2408+'By Lot'!C2424+'By Lot'!C2440+'By Lot'!C2456+'By Lot'!C2472+'By Lot'!C2488+'By Lot'!C2504+'By Lot'!C2520+'By Lot'!C2536+'By Lot'!C2552+'By Lot'!C2568+'By Lot'!C2584</f>
        <v>1151</v>
      </c>
      <c r="D195" s="41">
        <f>'By Lot'!D2008+'By Lot'!D2024+'By Lot'!D2040+'By Lot'!D2056+'By Lot'!D2072+'By Lot'!D2088+'By Lot'!D2104+'By Lot'!D2120+'By Lot'!D2136+'By Lot'!D2152+'By Lot'!D2168+'By Lot'!D2184+'By Lot'!D2200+'By Lot'!D2216+'By Lot'!D2232+'By Lot'!D2248+'By Lot'!D2264+'By Lot'!D2280+'By Lot'!D2296+'By Lot'!D2312+'By Lot'!D2328+'By Lot'!D2344+'By Lot'!D2360+'By Lot'!D2376+'By Lot'!D2392+'By Lot'!D2408+'By Lot'!D2424+'By Lot'!D2440+'By Lot'!D2456+'By Lot'!D2472+'By Lot'!D2488+'By Lot'!D2504+'By Lot'!D2520+'By Lot'!D2536+'By Lot'!D2552+'By Lot'!D2568+'By Lot'!D2584</f>
        <v>279</v>
      </c>
      <c r="E195" s="42">
        <f>'By Lot'!E2008+'By Lot'!E2024+'By Lot'!E2040+'By Lot'!E2056+'By Lot'!E2072+'By Lot'!E2088+'By Lot'!E2104+'By Lot'!E2120+'By Lot'!E2136+'By Lot'!E2152+'By Lot'!E2168+'By Lot'!E2184+'By Lot'!E2200+'By Lot'!E2216+'By Lot'!E2232+'By Lot'!E2248+'By Lot'!E2264+'By Lot'!E2280+'By Lot'!E2296+'By Lot'!E2312+'By Lot'!E2328+'By Lot'!E2344+'By Lot'!E2360+'By Lot'!E2376+'By Lot'!E2392+'By Lot'!E2408+'By Lot'!E2424+'By Lot'!E2440+'By Lot'!E2456+'By Lot'!E2472+'By Lot'!E2488+'By Lot'!E2504+'By Lot'!E2520+'By Lot'!E2536+'By Lot'!E2552+'By Lot'!E2568+'By Lot'!E2584</f>
        <v>120</v>
      </c>
      <c r="F195" s="42">
        <f>'By Lot'!F2008+'By Lot'!F2024+'By Lot'!F2040+'By Lot'!F2056+'By Lot'!F2072+'By Lot'!F2088+'By Lot'!F2104+'By Lot'!F2120+'By Lot'!F2136+'By Lot'!F2152+'By Lot'!F2168+'By Lot'!F2184+'By Lot'!F2200+'By Lot'!F2216+'By Lot'!F2232+'By Lot'!F2248+'By Lot'!F2264+'By Lot'!F2280+'By Lot'!F2296+'By Lot'!F2312+'By Lot'!F2328+'By Lot'!F2344+'By Lot'!F2360+'By Lot'!F2376+'By Lot'!F2392+'By Lot'!F2408+'By Lot'!F2424+'By Lot'!F2440+'By Lot'!F2456+'By Lot'!F2472+'By Lot'!F2488+'By Lot'!F2504+'By Lot'!F2520+'By Lot'!F2536+'By Lot'!F2552+'By Lot'!F2568+'By Lot'!F2584</f>
        <v>50</v>
      </c>
      <c r="G195" s="42">
        <f>'By Lot'!G2008+'By Lot'!G2024+'By Lot'!G2040+'By Lot'!G2056+'By Lot'!G2072+'By Lot'!G2088+'By Lot'!G2104+'By Lot'!G2120+'By Lot'!G2136+'By Lot'!G2152+'By Lot'!G2168+'By Lot'!G2184+'By Lot'!G2200+'By Lot'!G2216+'By Lot'!G2232+'By Lot'!G2248+'By Lot'!G2264+'By Lot'!G2280+'By Lot'!G2296+'By Lot'!G2312+'By Lot'!G2328+'By Lot'!G2344+'By Lot'!G2360+'By Lot'!G2376+'By Lot'!G2392+'By Lot'!G2408+'By Lot'!G2424+'By Lot'!G2440+'By Lot'!G2456+'By Lot'!G2472+'By Lot'!G2488+'By Lot'!G2504+'By Lot'!G2520+'By Lot'!G2536+'By Lot'!G2552+'By Lot'!G2568+'By Lot'!G2584</f>
        <v>37</v>
      </c>
      <c r="H195" s="42">
        <f>'By Lot'!H2008+'By Lot'!H2024+'By Lot'!H2040+'By Lot'!H2056+'By Lot'!H2072+'By Lot'!H2088+'By Lot'!H2104+'By Lot'!H2120+'By Lot'!H2136+'By Lot'!H2152+'By Lot'!H2168+'By Lot'!H2184+'By Lot'!H2200+'By Lot'!H2216+'By Lot'!H2232+'By Lot'!H2248+'By Lot'!H2264+'By Lot'!H2280+'By Lot'!H2296+'By Lot'!H2312+'By Lot'!H2328+'By Lot'!H2344+'By Lot'!H2360+'By Lot'!H2376+'By Lot'!H2392+'By Lot'!H2408+'By Lot'!H2424+'By Lot'!H2440+'By Lot'!H2456+'By Lot'!H2472+'By Lot'!H2488+'By Lot'!H2504+'By Lot'!H2520+'By Lot'!H2536+'By Lot'!H2552+'By Lot'!H2568+'By Lot'!H2584</f>
        <v>54</v>
      </c>
      <c r="I195" s="42">
        <f>'By Lot'!I2008+'By Lot'!I2024+'By Lot'!I2040+'By Lot'!I2056+'By Lot'!I2072+'By Lot'!I2088+'By Lot'!I2104+'By Lot'!I2120+'By Lot'!I2136+'By Lot'!I2152+'By Lot'!I2168+'By Lot'!I2184+'By Lot'!I2200+'By Lot'!I2216+'By Lot'!I2232+'By Lot'!I2248+'By Lot'!I2264+'By Lot'!I2280+'By Lot'!I2296+'By Lot'!I2312+'By Lot'!I2328+'By Lot'!I2344+'By Lot'!I2360+'By Lot'!I2376+'By Lot'!I2392+'By Lot'!I2408+'By Lot'!I2424+'By Lot'!I2440+'By Lot'!I2456+'By Lot'!I2472+'By Lot'!I2488+'By Lot'!I2504+'By Lot'!I2520+'By Lot'!I2536+'By Lot'!I2552+'By Lot'!I2568+'By Lot'!I2584</f>
        <v>57</v>
      </c>
      <c r="J195" s="42">
        <f>'By Lot'!J2008+'By Lot'!J2024+'By Lot'!J2040+'By Lot'!J2056+'By Lot'!J2072+'By Lot'!J2088+'By Lot'!J2104+'By Lot'!J2120+'By Lot'!J2136+'By Lot'!J2152+'By Lot'!J2168+'By Lot'!J2184+'By Lot'!J2200+'By Lot'!J2216+'By Lot'!J2232+'By Lot'!J2248+'By Lot'!J2264+'By Lot'!J2280+'By Lot'!J2296+'By Lot'!J2312+'By Lot'!J2328+'By Lot'!J2344+'By Lot'!J2360+'By Lot'!J2376+'By Lot'!J2392+'By Lot'!J2408+'By Lot'!J2424+'By Lot'!J2440+'By Lot'!J2456+'By Lot'!J2472+'By Lot'!J2488+'By Lot'!J2504+'By Lot'!J2520+'By Lot'!J2536+'By Lot'!J2552+'By Lot'!J2568+'By Lot'!J2584</f>
        <v>79</v>
      </c>
      <c r="K195" s="42">
        <f>'By Lot'!K2008+'By Lot'!K2024+'By Lot'!K2040+'By Lot'!K2056+'By Lot'!K2072+'By Lot'!K2088+'By Lot'!K2104+'By Lot'!K2120+'By Lot'!K2136+'By Lot'!K2152+'By Lot'!K2168+'By Lot'!K2184+'By Lot'!K2200+'By Lot'!K2216+'By Lot'!K2232+'By Lot'!K2248+'By Lot'!K2264+'By Lot'!K2280+'By Lot'!K2296+'By Lot'!K2312+'By Lot'!K2328+'By Lot'!K2344+'By Lot'!K2360+'By Lot'!K2376+'By Lot'!K2392+'By Lot'!K2408+'By Lot'!K2424+'By Lot'!K2440+'By Lot'!K2456+'By Lot'!K2472+'By Lot'!K2488+'By Lot'!K2504+'By Lot'!K2520+'By Lot'!K2536+'By Lot'!K2552+'By Lot'!K2568+'By Lot'!K2584</f>
        <v>139</v>
      </c>
      <c r="L195" s="42">
        <f>'By Lot'!L2008+'By Lot'!L2024+'By Lot'!L2040+'By Lot'!L2056+'By Lot'!L2072+'By Lot'!L2088+'By Lot'!L2104+'By Lot'!L2120+'By Lot'!L2136+'By Lot'!L2152+'By Lot'!L2168+'By Lot'!L2184+'By Lot'!L2200+'By Lot'!L2216+'By Lot'!L2232+'By Lot'!L2248+'By Lot'!L2264+'By Lot'!L2280+'By Lot'!L2296+'By Lot'!L2312+'By Lot'!L2328+'By Lot'!L2344+'By Lot'!L2360+'By Lot'!L2376+'By Lot'!L2392+'By Lot'!L2408+'By Lot'!L2424+'By Lot'!L2440+'By Lot'!L2456+'By Lot'!L2472+'By Lot'!L2488+'By Lot'!L2504+'By Lot'!L2520+'By Lot'!L2536+'By Lot'!L2552+'By Lot'!L2568+'By Lot'!L2584</f>
        <v>270</v>
      </c>
      <c r="M195" s="43">
        <f>'By Lot'!M2008+'By Lot'!M2024+'By Lot'!M2040+'By Lot'!M2056+'By Lot'!M2072+'By Lot'!M2088+'By Lot'!M2104+'By Lot'!M2120+'By Lot'!M2136+'By Lot'!M2152+'By Lot'!M2168+'By Lot'!M2184+'By Lot'!M2200+'By Lot'!M2216+'By Lot'!M2232+'By Lot'!M2248+'By Lot'!M2264+'By Lot'!M2280+'By Lot'!M2296+'By Lot'!M2312+'By Lot'!M2328+'By Lot'!M2344+'By Lot'!M2360+'By Lot'!M2376+'By Lot'!M2392+'By Lot'!M2408+'By Lot'!M2424+'By Lot'!M2440+'By Lot'!M2456+'By Lot'!M2472+'By Lot'!M2488+'By Lot'!M2504+'By Lot'!M2520+'By Lot'!M2536+'By Lot'!M2552+'By Lot'!M2568+'By Lot'!M2584</f>
        <v>462</v>
      </c>
      <c r="N195" s="44">
        <f t="shared" si="17"/>
        <v>37</v>
      </c>
      <c r="O195" s="45">
        <f t="shared" si="18"/>
        <v>1114</v>
      </c>
      <c r="P195" s="46">
        <f t="shared" si="19"/>
        <v>0.9678540399652477</v>
      </c>
    </row>
    <row r="196" spans="1:16" ht="11.25">
      <c r="A196" s="5" t="s">
        <v>246</v>
      </c>
      <c r="B196" s="40" t="s">
        <v>2</v>
      </c>
      <c r="C196" s="40"/>
      <c r="D196" s="41"/>
      <c r="E196" s="42"/>
      <c r="F196" s="42"/>
      <c r="G196" s="42"/>
      <c r="H196" s="42"/>
      <c r="I196" s="42"/>
      <c r="J196" s="42"/>
      <c r="K196" s="42"/>
      <c r="L196" s="42"/>
      <c r="M196" s="43"/>
      <c r="N196" s="44"/>
      <c r="O196" s="45"/>
      <c r="P196" s="46"/>
    </row>
    <row r="197" spans="1:16" ht="11.25">
      <c r="A197" s="5"/>
      <c r="B197" s="40" t="s">
        <v>494</v>
      </c>
      <c r="C197" s="40">
        <f>'By Lot'!C2010+'By Lot'!C2026+'By Lot'!C2042+'By Lot'!C2058+'By Lot'!C2074+'By Lot'!C2090+'By Lot'!C2106+'By Lot'!C2122+'By Lot'!C2138+'By Lot'!C2154+'By Lot'!C2170+'By Lot'!C2186+'By Lot'!C2202+'By Lot'!C2218+'By Lot'!C2234+'By Lot'!C2250+'By Lot'!C2266+'By Lot'!C2282+'By Lot'!C2298+'By Lot'!C2314+'By Lot'!C2330+'By Lot'!C2346+'By Lot'!C2362+'By Lot'!C2378+'By Lot'!C2394+'By Lot'!C2410+'By Lot'!C2426+'By Lot'!C2442+'By Lot'!C2458+'By Lot'!C2474+'By Lot'!C2490+'By Lot'!C2506+'By Lot'!C2522+'By Lot'!C2538+'By Lot'!C2554+'By Lot'!C2570+'By Lot'!C2586</f>
        <v>6</v>
      </c>
      <c r="D197" s="41">
        <f>'By Lot'!D2010+'By Lot'!D2026+'By Lot'!D2042+'By Lot'!D2058+'By Lot'!D2074+'By Lot'!D2090+'By Lot'!D2106+'By Lot'!D2122+'By Lot'!D2138+'By Lot'!D2154+'By Lot'!D2170+'By Lot'!D2186+'By Lot'!D2202+'By Lot'!D2218+'By Lot'!D2234+'By Lot'!D2250+'By Lot'!D2266+'By Lot'!D2282+'By Lot'!D2298+'By Lot'!D2314+'By Lot'!D2330+'By Lot'!D2346+'By Lot'!D2362+'By Lot'!D2378+'By Lot'!D2394+'By Lot'!D2410+'By Lot'!D2426+'By Lot'!D2442+'By Lot'!D2458+'By Lot'!D2474+'By Lot'!D2490+'By Lot'!D2506+'By Lot'!D2522+'By Lot'!D2538+'By Lot'!D2554+'By Lot'!D2570+'By Lot'!D2586</f>
        <v>1</v>
      </c>
      <c r="E197" s="42">
        <f>'By Lot'!E2010+'By Lot'!E2026+'By Lot'!E2042+'By Lot'!E2058+'By Lot'!E2074+'By Lot'!E2090+'By Lot'!E2106+'By Lot'!E2122+'By Lot'!E2138+'By Lot'!E2154+'By Lot'!E2170+'By Lot'!E2186+'By Lot'!E2202+'By Lot'!E2218+'By Lot'!E2234+'By Lot'!E2250+'By Lot'!E2266+'By Lot'!E2282+'By Lot'!E2298+'By Lot'!E2314+'By Lot'!E2330+'By Lot'!E2346+'By Lot'!E2362+'By Lot'!E2378+'By Lot'!E2394+'By Lot'!E2410+'By Lot'!E2426+'By Lot'!E2442+'By Lot'!E2458+'By Lot'!E2474+'By Lot'!E2490+'By Lot'!E2506+'By Lot'!E2522+'By Lot'!E2538+'By Lot'!E2554+'By Lot'!E2570+'By Lot'!E2586</f>
        <v>0</v>
      </c>
      <c r="F197" s="42">
        <f>'By Lot'!F2010+'By Lot'!F2026+'By Lot'!F2042+'By Lot'!F2058+'By Lot'!F2074+'By Lot'!F2090+'By Lot'!F2106+'By Lot'!F2122+'By Lot'!F2138+'By Lot'!F2154+'By Lot'!F2170+'By Lot'!F2186+'By Lot'!F2202+'By Lot'!F2218+'By Lot'!F2234+'By Lot'!F2250+'By Lot'!F2266+'By Lot'!F2282+'By Lot'!F2298+'By Lot'!F2314+'By Lot'!F2330+'By Lot'!F2346+'By Lot'!F2362+'By Lot'!F2378+'By Lot'!F2394+'By Lot'!F2410+'By Lot'!F2426+'By Lot'!F2442+'By Lot'!F2458+'By Lot'!F2474+'By Lot'!F2490+'By Lot'!F2506+'By Lot'!F2522+'By Lot'!F2538+'By Lot'!F2554+'By Lot'!F2570+'By Lot'!F2586</f>
        <v>0</v>
      </c>
      <c r="G197" s="42">
        <f>'By Lot'!G2010+'By Lot'!G2026+'By Lot'!G2042+'By Lot'!G2058+'By Lot'!G2074+'By Lot'!G2090+'By Lot'!G2106+'By Lot'!G2122+'By Lot'!G2138+'By Lot'!G2154+'By Lot'!G2170+'By Lot'!G2186+'By Lot'!G2202+'By Lot'!G2218+'By Lot'!G2234+'By Lot'!G2250+'By Lot'!G2266+'By Lot'!G2282+'By Lot'!G2298+'By Lot'!G2314+'By Lot'!G2330+'By Lot'!G2346+'By Lot'!G2362+'By Lot'!G2378+'By Lot'!G2394+'By Lot'!G2410+'By Lot'!G2426+'By Lot'!G2442+'By Lot'!G2458+'By Lot'!G2474+'By Lot'!G2490+'By Lot'!G2506+'By Lot'!G2522+'By Lot'!G2538+'By Lot'!G2554+'By Lot'!G2570+'By Lot'!G2586</f>
        <v>0</v>
      </c>
      <c r="H197" s="42">
        <f>'By Lot'!H2010+'By Lot'!H2026+'By Lot'!H2042+'By Lot'!H2058+'By Lot'!H2074+'By Lot'!H2090+'By Lot'!H2106+'By Lot'!H2122+'By Lot'!H2138+'By Lot'!H2154+'By Lot'!H2170+'By Lot'!H2186+'By Lot'!H2202+'By Lot'!H2218+'By Lot'!H2234+'By Lot'!H2250+'By Lot'!H2266+'By Lot'!H2282+'By Lot'!H2298+'By Lot'!H2314+'By Lot'!H2330+'By Lot'!H2346+'By Lot'!H2362+'By Lot'!H2378+'By Lot'!H2394+'By Lot'!H2410+'By Lot'!H2426+'By Lot'!H2442+'By Lot'!H2458+'By Lot'!H2474+'By Lot'!H2490+'By Lot'!H2506+'By Lot'!H2522+'By Lot'!H2538+'By Lot'!H2554+'By Lot'!H2570+'By Lot'!H2586</f>
        <v>1</v>
      </c>
      <c r="I197" s="42">
        <f>'By Lot'!I2010+'By Lot'!I2026+'By Lot'!I2042+'By Lot'!I2058+'By Lot'!I2074+'By Lot'!I2090+'By Lot'!I2106+'By Lot'!I2122+'By Lot'!I2138+'By Lot'!I2154+'By Lot'!I2170+'By Lot'!I2186+'By Lot'!I2202+'By Lot'!I2218+'By Lot'!I2234+'By Lot'!I2250+'By Lot'!I2266+'By Lot'!I2282+'By Lot'!I2298+'By Lot'!I2314+'By Lot'!I2330+'By Lot'!I2346+'By Lot'!I2362+'By Lot'!I2378+'By Lot'!I2394+'By Lot'!I2410+'By Lot'!I2426+'By Lot'!I2442+'By Lot'!I2458+'By Lot'!I2474+'By Lot'!I2490+'By Lot'!I2506+'By Lot'!I2522+'By Lot'!I2538+'By Lot'!I2554+'By Lot'!I2570+'By Lot'!I2586</f>
        <v>0</v>
      </c>
      <c r="J197" s="42">
        <f>'By Lot'!J2010+'By Lot'!J2026+'By Lot'!J2042+'By Lot'!J2058+'By Lot'!J2074+'By Lot'!J2090+'By Lot'!J2106+'By Lot'!J2122+'By Lot'!J2138+'By Lot'!J2154+'By Lot'!J2170+'By Lot'!J2186+'By Lot'!J2202+'By Lot'!J2218+'By Lot'!J2234+'By Lot'!J2250+'By Lot'!J2266+'By Lot'!J2282+'By Lot'!J2298+'By Lot'!J2314+'By Lot'!J2330+'By Lot'!J2346+'By Lot'!J2362+'By Lot'!J2378+'By Lot'!J2394+'By Lot'!J2410+'By Lot'!J2426+'By Lot'!J2442+'By Lot'!J2458+'By Lot'!J2474+'By Lot'!J2490+'By Lot'!J2506+'By Lot'!J2522+'By Lot'!J2538+'By Lot'!J2554+'By Lot'!J2570+'By Lot'!J2586</f>
        <v>0</v>
      </c>
      <c r="K197" s="42">
        <f>'By Lot'!K2010+'By Lot'!K2026+'By Lot'!K2042+'By Lot'!K2058+'By Lot'!K2074+'By Lot'!K2090+'By Lot'!K2106+'By Lot'!K2122+'By Lot'!K2138+'By Lot'!K2154+'By Lot'!K2170+'By Lot'!K2186+'By Lot'!K2202+'By Lot'!K2218+'By Lot'!K2234+'By Lot'!K2250+'By Lot'!K2266+'By Lot'!K2282+'By Lot'!K2298+'By Lot'!K2314+'By Lot'!K2330+'By Lot'!K2346+'By Lot'!K2362+'By Lot'!K2378+'By Lot'!K2394+'By Lot'!K2410+'By Lot'!K2426+'By Lot'!K2442+'By Lot'!K2458+'By Lot'!K2474+'By Lot'!K2490+'By Lot'!K2506+'By Lot'!K2522+'By Lot'!K2538+'By Lot'!K2554+'By Lot'!K2570+'By Lot'!K2586</f>
        <v>0</v>
      </c>
      <c r="L197" s="42">
        <f>'By Lot'!L2010+'By Lot'!L2026+'By Lot'!L2042+'By Lot'!L2058+'By Lot'!L2074+'By Lot'!L2090+'By Lot'!L2106+'By Lot'!L2122+'By Lot'!L2138+'By Lot'!L2154+'By Lot'!L2170+'By Lot'!L2186+'By Lot'!L2202+'By Lot'!L2218+'By Lot'!L2234+'By Lot'!L2250+'By Lot'!L2266+'By Lot'!L2282+'By Lot'!L2298+'By Lot'!L2314+'By Lot'!L2330+'By Lot'!L2346+'By Lot'!L2362+'By Lot'!L2378+'By Lot'!L2394+'By Lot'!L2410+'By Lot'!L2426+'By Lot'!L2442+'By Lot'!L2458+'By Lot'!L2474+'By Lot'!L2490+'By Lot'!L2506+'By Lot'!L2522+'By Lot'!L2538+'By Lot'!L2554+'By Lot'!L2570+'By Lot'!L2586</f>
        <v>1</v>
      </c>
      <c r="M197" s="43">
        <f>'By Lot'!M2010+'By Lot'!M2026+'By Lot'!M2042+'By Lot'!M2058+'By Lot'!M2074+'By Lot'!M2090+'By Lot'!M2106+'By Lot'!M2122+'By Lot'!M2138+'By Lot'!M2154+'By Lot'!M2170+'By Lot'!M2186+'By Lot'!M2202+'By Lot'!M2218+'By Lot'!M2234+'By Lot'!M2250+'By Lot'!M2266+'By Lot'!M2282+'By Lot'!M2298+'By Lot'!M2314+'By Lot'!M2330+'By Lot'!M2346+'By Lot'!M2362+'By Lot'!M2378+'By Lot'!M2394+'By Lot'!M2410+'By Lot'!M2426+'By Lot'!M2442+'By Lot'!M2458+'By Lot'!M2474+'By Lot'!M2490+'By Lot'!M2506+'By Lot'!M2522+'By Lot'!M2538+'By Lot'!M2554+'By Lot'!M2570+'By Lot'!M2586</f>
        <v>2</v>
      </c>
      <c r="N197" s="44">
        <f t="shared" si="17"/>
        <v>0</v>
      </c>
      <c r="O197" s="45">
        <f t="shared" si="18"/>
        <v>6</v>
      </c>
      <c r="P197" s="46">
        <f t="shared" si="19"/>
        <v>1</v>
      </c>
    </row>
    <row r="198" spans="1:16" ht="11.25">
      <c r="A198" s="5"/>
      <c r="B198" s="40" t="s">
        <v>3</v>
      </c>
      <c r="C198" s="40">
        <f>'By Lot'!C2011+'By Lot'!C2027+'By Lot'!C2043+'By Lot'!C2059+'By Lot'!C2075+'By Lot'!C2091+'By Lot'!C2107+'By Lot'!C2123+'By Lot'!C2139+'By Lot'!C2155+'By Lot'!C2171+'By Lot'!C2187+'By Lot'!C2203+'By Lot'!C2219+'By Lot'!C2235+'By Lot'!C2251+'By Lot'!C2267+'By Lot'!C2283+'By Lot'!C2299+'By Lot'!C2315+'By Lot'!C2331+'By Lot'!C2347+'By Lot'!C2363+'By Lot'!C2379+'By Lot'!C2395+'By Lot'!C2411+'By Lot'!C2427+'By Lot'!C2443+'By Lot'!C2459+'By Lot'!C2475+'By Lot'!C2491+'By Lot'!C2507+'By Lot'!C2523+'By Lot'!C2539+'By Lot'!C2555+'By Lot'!C2571+'By Lot'!C2587</f>
        <v>122</v>
      </c>
      <c r="D198" s="41">
        <f>'By Lot'!D2011+'By Lot'!D2027+'By Lot'!D2043+'By Lot'!D2059+'By Lot'!D2075+'By Lot'!D2091+'By Lot'!D2107+'By Lot'!D2123+'By Lot'!D2139+'By Lot'!D2155+'By Lot'!D2171+'By Lot'!D2187+'By Lot'!D2203+'By Lot'!D2219+'By Lot'!D2235+'By Lot'!D2251+'By Lot'!D2267+'By Lot'!D2283+'By Lot'!D2299+'By Lot'!D2315+'By Lot'!D2331+'By Lot'!D2347+'By Lot'!D2363+'By Lot'!D2379+'By Lot'!D2395+'By Lot'!D2411+'By Lot'!D2427+'By Lot'!D2443+'By Lot'!D2459+'By Lot'!D2475+'By Lot'!D2491+'By Lot'!D2507+'By Lot'!D2523+'By Lot'!D2539+'By Lot'!D2555+'By Lot'!D2571+'By Lot'!D2587</f>
        <v>90</v>
      </c>
      <c r="E198" s="42">
        <f>'By Lot'!E2011+'By Lot'!E2027+'By Lot'!E2043+'By Lot'!E2059+'By Lot'!E2075+'By Lot'!E2091+'By Lot'!E2107+'By Lot'!E2123+'By Lot'!E2139+'By Lot'!E2155+'By Lot'!E2171+'By Lot'!E2187+'By Lot'!E2203+'By Lot'!E2219+'By Lot'!E2235+'By Lot'!E2251+'By Lot'!E2267+'By Lot'!E2283+'By Lot'!E2299+'By Lot'!E2315+'By Lot'!E2331+'By Lot'!E2347+'By Lot'!E2363+'By Lot'!E2379+'By Lot'!E2395+'By Lot'!E2411+'By Lot'!E2427+'By Lot'!E2443+'By Lot'!E2459+'By Lot'!E2475+'By Lot'!E2491+'By Lot'!E2507+'By Lot'!E2523+'By Lot'!E2539+'By Lot'!E2555+'By Lot'!E2571+'By Lot'!E2587</f>
        <v>68</v>
      </c>
      <c r="F198" s="42">
        <f>'By Lot'!F2011+'By Lot'!F2027+'By Lot'!F2043+'By Lot'!F2059+'By Lot'!F2075+'By Lot'!F2091+'By Lot'!F2107+'By Lot'!F2123+'By Lot'!F2139+'By Lot'!F2155+'By Lot'!F2171+'By Lot'!F2187+'By Lot'!F2203+'By Lot'!F2219+'By Lot'!F2235+'By Lot'!F2251+'By Lot'!F2267+'By Lot'!F2283+'By Lot'!F2299+'By Lot'!F2315+'By Lot'!F2331+'By Lot'!F2347+'By Lot'!F2363+'By Lot'!F2379+'By Lot'!F2395+'By Lot'!F2411+'By Lot'!F2427+'By Lot'!F2443+'By Lot'!F2459+'By Lot'!F2475+'By Lot'!F2491+'By Lot'!F2507+'By Lot'!F2523+'By Lot'!F2539+'By Lot'!F2555+'By Lot'!F2571+'By Lot'!F2587</f>
        <v>57</v>
      </c>
      <c r="G198" s="42">
        <f>'By Lot'!G2011+'By Lot'!G2027+'By Lot'!G2043+'By Lot'!G2059+'By Lot'!G2075+'By Lot'!G2091+'By Lot'!G2107+'By Lot'!G2123+'By Lot'!G2139+'By Lot'!G2155+'By Lot'!G2171+'By Lot'!G2187+'By Lot'!G2203+'By Lot'!G2219+'By Lot'!G2235+'By Lot'!G2251+'By Lot'!G2267+'By Lot'!G2283+'By Lot'!G2299+'By Lot'!G2315+'By Lot'!G2331+'By Lot'!G2347+'By Lot'!G2363+'By Lot'!G2379+'By Lot'!G2395+'By Lot'!G2411+'By Lot'!G2427+'By Lot'!G2443+'By Lot'!G2459+'By Lot'!G2475+'By Lot'!G2491+'By Lot'!G2507+'By Lot'!G2523+'By Lot'!G2539+'By Lot'!G2555+'By Lot'!G2571+'By Lot'!G2587</f>
        <v>52</v>
      </c>
      <c r="H198" s="42">
        <f>'By Lot'!H2011+'By Lot'!H2027+'By Lot'!H2043+'By Lot'!H2059+'By Lot'!H2075+'By Lot'!H2091+'By Lot'!H2107+'By Lot'!H2123+'By Lot'!H2139+'By Lot'!H2155+'By Lot'!H2171+'By Lot'!H2187+'By Lot'!H2203+'By Lot'!H2219+'By Lot'!H2235+'By Lot'!H2251+'By Lot'!H2267+'By Lot'!H2283+'By Lot'!H2299+'By Lot'!H2315+'By Lot'!H2331+'By Lot'!H2347+'By Lot'!H2363+'By Lot'!H2379+'By Lot'!H2395+'By Lot'!H2411+'By Lot'!H2427+'By Lot'!H2443+'By Lot'!H2459+'By Lot'!H2475+'By Lot'!H2491+'By Lot'!H2507+'By Lot'!H2523+'By Lot'!H2539+'By Lot'!H2555+'By Lot'!H2571+'By Lot'!H2587</f>
        <v>54</v>
      </c>
      <c r="I198" s="42">
        <f>'By Lot'!I2011+'By Lot'!I2027+'By Lot'!I2043+'By Lot'!I2059+'By Lot'!I2075+'By Lot'!I2091+'By Lot'!I2107+'By Lot'!I2123+'By Lot'!I2139+'By Lot'!I2155+'By Lot'!I2171+'By Lot'!I2187+'By Lot'!I2203+'By Lot'!I2219+'By Lot'!I2235+'By Lot'!I2251+'By Lot'!I2267+'By Lot'!I2283+'By Lot'!I2299+'By Lot'!I2315+'By Lot'!I2331+'By Lot'!I2347+'By Lot'!I2363+'By Lot'!I2379+'By Lot'!I2395+'By Lot'!I2411+'By Lot'!I2427+'By Lot'!I2443+'By Lot'!I2459+'By Lot'!I2475+'By Lot'!I2491+'By Lot'!I2507+'By Lot'!I2523+'By Lot'!I2539+'By Lot'!I2555+'By Lot'!I2571+'By Lot'!I2587</f>
        <v>58</v>
      </c>
      <c r="J198" s="42">
        <f>'By Lot'!J2011+'By Lot'!J2027+'By Lot'!J2043+'By Lot'!J2059+'By Lot'!J2075+'By Lot'!J2091+'By Lot'!J2107+'By Lot'!J2123+'By Lot'!J2139+'By Lot'!J2155+'By Lot'!J2171+'By Lot'!J2187+'By Lot'!J2203+'By Lot'!J2219+'By Lot'!J2235+'By Lot'!J2251+'By Lot'!J2267+'By Lot'!J2283+'By Lot'!J2299+'By Lot'!J2315+'By Lot'!J2331+'By Lot'!J2347+'By Lot'!J2363+'By Lot'!J2379+'By Lot'!J2395+'By Lot'!J2411+'By Lot'!J2427+'By Lot'!J2443+'By Lot'!J2459+'By Lot'!J2475+'By Lot'!J2491+'By Lot'!J2507+'By Lot'!J2523+'By Lot'!J2539+'By Lot'!J2555+'By Lot'!J2571+'By Lot'!J2587</f>
        <v>53</v>
      </c>
      <c r="K198" s="42">
        <f>'By Lot'!K2011+'By Lot'!K2027+'By Lot'!K2043+'By Lot'!K2059+'By Lot'!K2075+'By Lot'!K2091+'By Lot'!K2107+'By Lot'!K2123+'By Lot'!K2139+'By Lot'!K2155+'By Lot'!K2171+'By Lot'!K2187+'By Lot'!K2203+'By Lot'!K2219+'By Lot'!K2235+'By Lot'!K2251+'By Lot'!K2267+'By Lot'!K2283+'By Lot'!K2299+'By Lot'!K2315+'By Lot'!K2331+'By Lot'!K2347+'By Lot'!K2363+'By Lot'!K2379+'By Lot'!K2395+'By Lot'!K2411+'By Lot'!K2427+'By Lot'!K2443+'By Lot'!K2459+'By Lot'!K2475+'By Lot'!K2491+'By Lot'!K2507+'By Lot'!K2523+'By Lot'!K2539+'By Lot'!K2555+'By Lot'!K2571+'By Lot'!K2587</f>
        <v>55</v>
      </c>
      <c r="L198" s="42">
        <f>'By Lot'!L2011+'By Lot'!L2027+'By Lot'!L2043+'By Lot'!L2059+'By Lot'!L2075+'By Lot'!L2091+'By Lot'!L2107+'By Lot'!L2123+'By Lot'!L2139+'By Lot'!L2155+'By Lot'!L2171+'By Lot'!L2187+'By Lot'!L2203+'By Lot'!L2219+'By Lot'!L2235+'By Lot'!L2251+'By Lot'!L2267+'By Lot'!L2283+'By Lot'!L2299+'By Lot'!L2315+'By Lot'!L2331+'By Lot'!L2347+'By Lot'!L2363+'By Lot'!L2379+'By Lot'!L2395+'By Lot'!L2411+'By Lot'!L2427+'By Lot'!L2443+'By Lot'!L2459+'By Lot'!L2475+'By Lot'!L2491+'By Lot'!L2507+'By Lot'!L2523+'By Lot'!L2539+'By Lot'!L2555+'By Lot'!L2571+'By Lot'!L2587</f>
        <v>54</v>
      </c>
      <c r="M198" s="43">
        <f>'By Lot'!M2011+'By Lot'!M2027+'By Lot'!M2043+'By Lot'!M2059+'By Lot'!M2075+'By Lot'!M2091+'By Lot'!M2107+'By Lot'!M2123+'By Lot'!M2139+'By Lot'!M2155+'By Lot'!M2171+'By Lot'!M2187+'By Lot'!M2203+'By Lot'!M2219+'By Lot'!M2235+'By Lot'!M2251+'By Lot'!M2267+'By Lot'!M2283+'By Lot'!M2299+'By Lot'!M2315+'By Lot'!M2331+'By Lot'!M2347+'By Lot'!M2363+'By Lot'!M2379+'By Lot'!M2395+'By Lot'!M2411+'By Lot'!M2427+'By Lot'!M2443+'By Lot'!M2459+'By Lot'!M2475+'By Lot'!M2491+'By Lot'!M2507+'By Lot'!M2523+'By Lot'!M2539+'By Lot'!M2555+'By Lot'!M2571+'By Lot'!M2587</f>
        <v>60</v>
      </c>
      <c r="N198" s="44">
        <f t="shared" si="17"/>
        <v>52</v>
      </c>
      <c r="O198" s="45">
        <f t="shared" si="18"/>
        <v>70</v>
      </c>
      <c r="P198" s="46">
        <f t="shared" si="19"/>
        <v>0.5737704918032787</v>
      </c>
    </row>
    <row r="199" spans="1:16" ht="11.25">
      <c r="A199" s="5"/>
      <c r="B199" s="40" t="s">
        <v>105</v>
      </c>
      <c r="C199" s="40">
        <f>'By Lot'!C2017+'By Lot'!C2033+'By Lot'!C2049+'By Lot'!C2065+'By Lot'!C2081+'By Lot'!C2097+'By Lot'!C2113+'By Lot'!C2129+'By Lot'!C2145+'By Lot'!C2161+'By Lot'!C2177+'By Lot'!C2193+'By Lot'!C2209+'By Lot'!C2225+'By Lot'!C2241+'By Lot'!C2257+'By Lot'!C2273+'By Lot'!C2289+'By Lot'!C2305+'By Lot'!C2321+'By Lot'!C2337+'By Lot'!C2353+'By Lot'!C2369+'By Lot'!C2385+'By Lot'!C2401+'By Lot'!C2417+'By Lot'!C2433+'By Lot'!C2449+'By Lot'!C2465+'By Lot'!C2481+'By Lot'!C2497+'By Lot'!C2513+'By Lot'!C2529+'By Lot'!C2545+'By Lot'!C2561+'By Lot'!C2577+'By Lot'!C2593</f>
        <v>417</v>
      </c>
      <c r="D199" s="41">
        <f>'By Lot'!D2017+'By Lot'!D2033+'By Lot'!D2049+'By Lot'!D2065+'By Lot'!D2081+'By Lot'!D2097+'By Lot'!D2113+'By Lot'!D2129+'By Lot'!D2145+'By Lot'!D2161+'By Lot'!D2177+'By Lot'!D2193+'By Lot'!D2209+'By Lot'!D2225+'By Lot'!D2241+'By Lot'!D2257+'By Lot'!D2273+'By Lot'!D2289+'By Lot'!D2305+'By Lot'!D2321+'By Lot'!D2337+'By Lot'!D2353+'By Lot'!D2369+'By Lot'!D2385+'By Lot'!D2401+'By Lot'!D2417+'By Lot'!D2433+'By Lot'!D2449+'By Lot'!D2465+'By Lot'!D2481+'By Lot'!D2497+'By Lot'!D2513+'By Lot'!D2529+'By Lot'!D2545+'By Lot'!D2561+'By Lot'!D2577+'By Lot'!D2593</f>
        <v>264</v>
      </c>
      <c r="E199" s="42">
        <f>'By Lot'!E2017+'By Lot'!E2033+'By Lot'!E2049+'By Lot'!E2065+'By Lot'!E2081+'By Lot'!E2097+'By Lot'!E2113+'By Lot'!E2129+'By Lot'!E2145+'By Lot'!E2161+'By Lot'!E2177+'By Lot'!E2193+'By Lot'!E2209+'By Lot'!E2225+'By Lot'!E2241+'By Lot'!E2257+'By Lot'!E2273+'By Lot'!E2289+'By Lot'!E2305+'By Lot'!E2321+'By Lot'!E2337+'By Lot'!E2353+'By Lot'!E2369+'By Lot'!E2385+'By Lot'!E2401+'By Lot'!E2417+'By Lot'!E2433+'By Lot'!E2449+'By Lot'!E2465+'By Lot'!E2481+'By Lot'!E2497+'By Lot'!E2513+'By Lot'!E2529+'By Lot'!E2545+'By Lot'!E2561+'By Lot'!E2577+'By Lot'!E2593</f>
        <v>161</v>
      </c>
      <c r="F199" s="42">
        <f>'By Lot'!F2017+'By Lot'!F2033+'By Lot'!F2049+'By Lot'!F2065+'By Lot'!F2081+'By Lot'!F2097+'By Lot'!F2113+'By Lot'!F2129+'By Lot'!F2145+'By Lot'!F2161+'By Lot'!F2177+'By Lot'!F2193+'By Lot'!F2209+'By Lot'!F2225+'By Lot'!F2241+'By Lot'!F2257+'By Lot'!F2273+'By Lot'!F2289+'By Lot'!F2305+'By Lot'!F2321+'By Lot'!F2337+'By Lot'!F2353+'By Lot'!F2369+'By Lot'!F2385+'By Lot'!F2401+'By Lot'!F2417+'By Lot'!F2433+'By Lot'!F2449+'By Lot'!F2465+'By Lot'!F2481+'By Lot'!F2497+'By Lot'!F2513+'By Lot'!F2529+'By Lot'!F2545+'By Lot'!F2561+'By Lot'!F2577+'By Lot'!F2593</f>
        <v>88</v>
      </c>
      <c r="G199" s="42">
        <f>'By Lot'!G2017+'By Lot'!G2033+'By Lot'!G2049+'By Lot'!G2065+'By Lot'!G2081+'By Lot'!G2097+'By Lot'!G2113+'By Lot'!G2129+'By Lot'!G2145+'By Lot'!G2161+'By Lot'!G2177+'By Lot'!G2193+'By Lot'!G2209+'By Lot'!G2225+'By Lot'!G2241+'By Lot'!G2257+'By Lot'!G2273+'By Lot'!G2289+'By Lot'!G2305+'By Lot'!G2321+'By Lot'!G2337+'By Lot'!G2353+'By Lot'!G2369+'By Lot'!G2385+'By Lot'!G2401+'By Lot'!G2417+'By Lot'!G2433+'By Lot'!G2449+'By Lot'!G2465+'By Lot'!G2481+'By Lot'!G2497+'By Lot'!G2513+'By Lot'!G2529+'By Lot'!G2545+'By Lot'!G2561+'By Lot'!G2577+'By Lot'!G2593</f>
        <v>76</v>
      </c>
      <c r="H199" s="42">
        <f>'By Lot'!H2017+'By Lot'!H2033+'By Lot'!H2049+'By Lot'!H2065+'By Lot'!H2081+'By Lot'!H2097+'By Lot'!H2113+'By Lot'!H2129+'By Lot'!H2145+'By Lot'!H2161+'By Lot'!H2177+'By Lot'!H2193+'By Lot'!H2209+'By Lot'!H2225+'By Lot'!H2241+'By Lot'!H2257+'By Lot'!H2273+'By Lot'!H2289+'By Lot'!H2305+'By Lot'!H2321+'By Lot'!H2337+'By Lot'!H2353+'By Lot'!H2369+'By Lot'!H2385+'By Lot'!H2401+'By Lot'!H2417+'By Lot'!H2433+'By Lot'!H2449+'By Lot'!H2465+'By Lot'!H2481+'By Lot'!H2497+'By Lot'!H2513+'By Lot'!H2529+'By Lot'!H2545+'By Lot'!H2561+'By Lot'!H2577+'By Lot'!H2593</f>
        <v>94</v>
      </c>
      <c r="I199" s="42">
        <f>'By Lot'!I2017+'By Lot'!I2033+'By Lot'!I2049+'By Lot'!I2065+'By Lot'!I2081+'By Lot'!I2097+'By Lot'!I2113+'By Lot'!I2129+'By Lot'!I2145+'By Lot'!I2161+'By Lot'!I2177+'By Lot'!I2193+'By Lot'!I2209+'By Lot'!I2225+'By Lot'!I2241+'By Lot'!I2257+'By Lot'!I2273+'By Lot'!I2289+'By Lot'!I2305+'By Lot'!I2321+'By Lot'!I2337+'By Lot'!I2353+'By Lot'!I2369+'By Lot'!I2385+'By Lot'!I2401+'By Lot'!I2417+'By Lot'!I2433+'By Lot'!I2449+'By Lot'!I2465+'By Lot'!I2481+'By Lot'!I2497+'By Lot'!I2513+'By Lot'!I2529+'By Lot'!I2545+'By Lot'!I2561+'By Lot'!I2577+'By Lot'!I2593</f>
        <v>115</v>
      </c>
      <c r="J199" s="42">
        <f>'By Lot'!J2017+'By Lot'!J2033+'By Lot'!J2049+'By Lot'!J2065+'By Lot'!J2081+'By Lot'!J2097+'By Lot'!J2113+'By Lot'!J2129+'By Lot'!J2145+'By Lot'!J2161+'By Lot'!J2177+'By Lot'!J2193+'By Lot'!J2209+'By Lot'!J2225+'By Lot'!J2241+'By Lot'!J2257+'By Lot'!J2273+'By Lot'!J2289+'By Lot'!J2305+'By Lot'!J2321+'By Lot'!J2337+'By Lot'!J2353+'By Lot'!J2369+'By Lot'!J2385+'By Lot'!J2401+'By Lot'!J2417+'By Lot'!J2433+'By Lot'!J2449+'By Lot'!J2465+'By Lot'!J2481+'By Lot'!J2497+'By Lot'!J2513+'By Lot'!J2529+'By Lot'!J2545+'By Lot'!J2561+'By Lot'!J2577+'By Lot'!J2593</f>
        <v>79</v>
      </c>
      <c r="K199" s="42">
        <f>'By Lot'!K2017+'By Lot'!K2033+'By Lot'!K2049+'By Lot'!K2065+'By Lot'!K2081+'By Lot'!K2097+'By Lot'!K2113+'By Lot'!K2129+'By Lot'!K2145+'By Lot'!K2161+'By Lot'!K2177+'By Lot'!K2193+'By Lot'!K2209+'By Lot'!K2225+'By Lot'!K2241+'By Lot'!K2257+'By Lot'!K2273+'By Lot'!K2289+'By Lot'!K2305+'By Lot'!K2321+'By Lot'!K2337+'By Lot'!K2353+'By Lot'!K2369+'By Lot'!K2385+'By Lot'!K2401+'By Lot'!K2417+'By Lot'!K2433+'By Lot'!K2449+'By Lot'!K2465+'By Lot'!K2481+'By Lot'!K2497+'By Lot'!K2513+'By Lot'!K2529+'By Lot'!K2545+'By Lot'!K2561+'By Lot'!K2577+'By Lot'!K2593</f>
        <v>103</v>
      </c>
      <c r="L199" s="42">
        <f>'By Lot'!L2017+'By Lot'!L2033+'By Lot'!L2049+'By Lot'!L2065+'By Lot'!L2081+'By Lot'!L2097+'By Lot'!L2113+'By Lot'!L2129+'By Lot'!L2145+'By Lot'!L2161+'By Lot'!L2177+'By Lot'!L2193+'By Lot'!L2209+'By Lot'!L2225+'By Lot'!L2241+'By Lot'!L2257+'By Lot'!L2273+'By Lot'!L2289+'By Lot'!L2305+'By Lot'!L2321+'By Lot'!L2337+'By Lot'!L2353+'By Lot'!L2369+'By Lot'!L2385+'By Lot'!L2401+'By Lot'!L2417+'By Lot'!L2433+'By Lot'!L2449+'By Lot'!L2465+'By Lot'!L2481+'By Lot'!L2497+'By Lot'!L2513+'By Lot'!L2529+'By Lot'!L2545+'By Lot'!L2561+'By Lot'!L2577+'By Lot'!L2593</f>
        <v>139</v>
      </c>
      <c r="M199" s="43">
        <f>'By Lot'!M2017+'By Lot'!M2033+'By Lot'!M2049+'By Lot'!M2065+'By Lot'!M2081+'By Lot'!M2097+'By Lot'!M2113+'By Lot'!M2129+'By Lot'!M2145+'By Lot'!M2161+'By Lot'!M2177+'By Lot'!M2193+'By Lot'!M2209+'By Lot'!M2225+'By Lot'!M2241+'By Lot'!M2257+'By Lot'!M2273+'By Lot'!M2289+'By Lot'!M2305+'By Lot'!M2321+'By Lot'!M2337+'By Lot'!M2353+'By Lot'!M2369+'By Lot'!M2385+'By Lot'!M2401+'By Lot'!M2417+'By Lot'!M2433+'By Lot'!M2449+'By Lot'!M2465+'By Lot'!M2481+'By Lot'!M2497+'By Lot'!M2513+'By Lot'!M2529+'By Lot'!M2545+'By Lot'!M2561+'By Lot'!M2577+'By Lot'!M2593</f>
        <v>185</v>
      </c>
      <c r="N199" s="44">
        <f t="shared" si="17"/>
        <v>76</v>
      </c>
      <c r="O199" s="45">
        <f t="shared" si="18"/>
        <v>341</v>
      </c>
      <c r="P199" s="46">
        <f t="shared" si="19"/>
        <v>0.8177458033573142</v>
      </c>
    </row>
    <row r="200" spans="1:16" ht="11.25">
      <c r="A200" s="5"/>
      <c r="B200" s="40" t="s">
        <v>109</v>
      </c>
      <c r="C200" s="40">
        <f>'By Lot'!C2018+'By Lot'!C2034+'By Lot'!C2050+'By Lot'!C2066+'By Lot'!C2082+'By Lot'!C2098+'By Lot'!C2114+'By Lot'!C2130+'By Lot'!C2146+'By Lot'!C2162+'By Lot'!C2178+'By Lot'!C2194+'By Lot'!C2210+'By Lot'!C2226+'By Lot'!C2242+'By Lot'!C2258+'By Lot'!C2274+'By Lot'!C2290+'By Lot'!C2306+'By Lot'!C2322+'By Lot'!C2338+'By Lot'!C2354+'By Lot'!C2370+'By Lot'!C2386+'By Lot'!C2402+'By Lot'!C2418+'By Lot'!C2434+'By Lot'!C2450+'By Lot'!C2466+'By Lot'!C2482+'By Lot'!C2498+'By Lot'!C2514+'By Lot'!C2530+'By Lot'!C2546+'By Lot'!C2562+'By Lot'!C2578+'By Lot'!C2594</f>
        <v>46</v>
      </c>
      <c r="D200" s="41">
        <f>'By Lot'!D2018+'By Lot'!D2034+'By Lot'!D2050+'By Lot'!D2066+'By Lot'!D2082+'By Lot'!D2098+'By Lot'!D2114+'By Lot'!D2130+'By Lot'!D2146+'By Lot'!D2162+'By Lot'!D2178+'By Lot'!D2194+'By Lot'!D2210+'By Lot'!D2226+'By Lot'!D2242+'By Lot'!D2258+'By Lot'!D2274+'By Lot'!D2290+'By Lot'!D2306+'By Lot'!D2322+'By Lot'!D2338+'By Lot'!D2354+'By Lot'!D2370+'By Lot'!D2386+'By Lot'!D2402+'By Lot'!D2418+'By Lot'!D2434+'By Lot'!D2450+'By Lot'!D2466+'By Lot'!D2482+'By Lot'!D2498+'By Lot'!D2514+'By Lot'!D2530+'By Lot'!D2546+'By Lot'!D2562+'By Lot'!D2578+'By Lot'!D2594</f>
        <v>12</v>
      </c>
      <c r="E200" s="42">
        <f>'By Lot'!E2018+'By Lot'!E2034+'By Lot'!E2050+'By Lot'!E2066+'By Lot'!E2082+'By Lot'!E2098+'By Lot'!E2114+'By Lot'!E2130+'By Lot'!E2146+'By Lot'!E2162+'By Lot'!E2178+'By Lot'!E2194+'By Lot'!E2210+'By Lot'!E2226+'By Lot'!E2242+'By Lot'!E2258+'By Lot'!E2274+'By Lot'!E2290+'By Lot'!E2306+'By Lot'!E2322+'By Lot'!E2338+'By Lot'!E2354+'By Lot'!E2370+'By Lot'!E2386+'By Lot'!E2402+'By Lot'!E2418+'By Lot'!E2434+'By Lot'!E2450+'By Lot'!E2466+'By Lot'!E2482+'By Lot'!E2498+'By Lot'!E2514+'By Lot'!E2530+'By Lot'!E2546+'By Lot'!E2562+'By Lot'!E2578+'By Lot'!E2594</f>
        <v>7</v>
      </c>
      <c r="F200" s="42">
        <f>'By Lot'!F2018+'By Lot'!F2034+'By Lot'!F2050+'By Lot'!F2066+'By Lot'!F2082+'By Lot'!F2098+'By Lot'!F2114+'By Lot'!F2130+'By Lot'!F2146+'By Lot'!F2162+'By Lot'!F2178+'By Lot'!F2194+'By Lot'!F2210+'By Lot'!F2226+'By Lot'!F2242+'By Lot'!F2258+'By Lot'!F2274+'By Lot'!F2290+'By Lot'!F2306+'By Lot'!F2322+'By Lot'!F2338+'By Lot'!F2354+'By Lot'!F2370+'By Lot'!F2386+'By Lot'!F2402+'By Lot'!F2418+'By Lot'!F2434+'By Lot'!F2450+'By Lot'!F2466+'By Lot'!F2482+'By Lot'!F2498+'By Lot'!F2514+'By Lot'!F2530+'By Lot'!F2546+'By Lot'!F2562+'By Lot'!F2578+'By Lot'!F2594</f>
        <v>3</v>
      </c>
      <c r="G200" s="42">
        <f>'By Lot'!G2018+'By Lot'!G2034+'By Lot'!G2050+'By Lot'!G2066+'By Lot'!G2082+'By Lot'!G2098+'By Lot'!G2114+'By Lot'!G2130+'By Lot'!G2146+'By Lot'!G2162+'By Lot'!G2178+'By Lot'!G2194+'By Lot'!G2210+'By Lot'!G2226+'By Lot'!G2242+'By Lot'!G2258+'By Lot'!G2274+'By Lot'!G2290+'By Lot'!G2306+'By Lot'!G2322+'By Lot'!G2338+'By Lot'!G2354+'By Lot'!G2370+'By Lot'!G2386+'By Lot'!G2402+'By Lot'!G2418+'By Lot'!G2434+'By Lot'!G2450+'By Lot'!G2466+'By Lot'!G2482+'By Lot'!G2498+'By Lot'!G2514+'By Lot'!G2530+'By Lot'!G2546+'By Lot'!G2562+'By Lot'!G2578+'By Lot'!G2594</f>
        <v>3</v>
      </c>
      <c r="H200" s="42">
        <f>'By Lot'!H2018+'By Lot'!H2034+'By Lot'!H2050+'By Lot'!H2066+'By Lot'!H2082+'By Lot'!H2098+'By Lot'!H2114+'By Lot'!H2130+'By Lot'!H2146+'By Lot'!H2162+'By Lot'!H2178+'By Lot'!H2194+'By Lot'!H2210+'By Lot'!H2226+'By Lot'!H2242+'By Lot'!H2258+'By Lot'!H2274+'By Lot'!H2290+'By Lot'!H2306+'By Lot'!H2322+'By Lot'!H2338+'By Lot'!H2354+'By Lot'!H2370+'By Lot'!H2386+'By Lot'!H2402+'By Lot'!H2418+'By Lot'!H2434+'By Lot'!H2450+'By Lot'!H2466+'By Lot'!H2482+'By Lot'!H2498+'By Lot'!H2514+'By Lot'!H2530+'By Lot'!H2546+'By Lot'!H2562+'By Lot'!H2578+'By Lot'!H2594</f>
        <v>5</v>
      </c>
      <c r="I200" s="42">
        <f>'By Lot'!I2018+'By Lot'!I2034+'By Lot'!I2050+'By Lot'!I2066+'By Lot'!I2082+'By Lot'!I2098+'By Lot'!I2114+'By Lot'!I2130+'By Lot'!I2146+'By Lot'!I2162+'By Lot'!I2178+'By Lot'!I2194+'By Lot'!I2210+'By Lot'!I2226+'By Lot'!I2242+'By Lot'!I2258+'By Lot'!I2274+'By Lot'!I2290+'By Lot'!I2306+'By Lot'!I2322+'By Lot'!I2338+'By Lot'!I2354+'By Lot'!I2370+'By Lot'!I2386+'By Lot'!I2402+'By Lot'!I2418+'By Lot'!I2434+'By Lot'!I2450+'By Lot'!I2466+'By Lot'!I2482+'By Lot'!I2498+'By Lot'!I2514+'By Lot'!I2530+'By Lot'!I2546+'By Lot'!I2562+'By Lot'!I2578+'By Lot'!I2594</f>
        <v>5</v>
      </c>
      <c r="J200" s="42">
        <f>'By Lot'!J2018+'By Lot'!J2034+'By Lot'!J2050+'By Lot'!J2066+'By Lot'!J2082+'By Lot'!J2098+'By Lot'!J2114+'By Lot'!J2130+'By Lot'!J2146+'By Lot'!J2162+'By Lot'!J2178+'By Lot'!J2194+'By Lot'!J2210+'By Lot'!J2226+'By Lot'!J2242+'By Lot'!J2258+'By Lot'!J2274+'By Lot'!J2290+'By Lot'!J2306+'By Lot'!J2322+'By Lot'!J2338+'By Lot'!J2354+'By Lot'!J2370+'By Lot'!J2386+'By Lot'!J2402+'By Lot'!J2418+'By Lot'!J2434+'By Lot'!J2450+'By Lot'!J2466+'By Lot'!J2482+'By Lot'!J2498+'By Lot'!J2514+'By Lot'!J2530+'By Lot'!J2546+'By Lot'!J2562+'By Lot'!J2578+'By Lot'!J2594</f>
        <v>4</v>
      </c>
      <c r="K200" s="42">
        <f>'By Lot'!K2018+'By Lot'!K2034+'By Lot'!K2050+'By Lot'!K2066+'By Lot'!K2082+'By Lot'!K2098+'By Lot'!K2114+'By Lot'!K2130+'By Lot'!K2146+'By Lot'!K2162+'By Lot'!K2178+'By Lot'!K2194+'By Lot'!K2210+'By Lot'!K2226+'By Lot'!K2242+'By Lot'!K2258+'By Lot'!K2274+'By Lot'!K2290+'By Lot'!K2306+'By Lot'!K2322+'By Lot'!K2338+'By Lot'!K2354+'By Lot'!K2370+'By Lot'!K2386+'By Lot'!K2402+'By Lot'!K2418+'By Lot'!K2434+'By Lot'!K2450+'By Lot'!K2466+'By Lot'!K2482+'By Lot'!K2498+'By Lot'!K2514+'By Lot'!K2530+'By Lot'!K2546+'By Lot'!K2562+'By Lot'!K2578+'By Lot'!K2594</f>
        <v>7</v>
      </c>
      <c r="L200" s="42">
        <f>'By Lot'!L2018+'By Lot'!L2034+'By Lot'!L2050+'By Lot'!L2066+'By Lot'!L2082+'By Lot'!L2098+'By Lot'!L2114+'By Lot'!L2130+'By Lot'!L2146+'By Lot'!L2162+'By Lot'!L2178+'By Lot'!L2194+'By Lot'!L2210+'By Lot'!L2226+'By Lot'!L2242+'By Lot'!L2258+'By Lot'!L2274+'By Lot'!L2290+'By Lot'!L2306+'By Lot'!L2322+'By Lot'!L2338+'By Lot'!L2354+'By Lot'!L2370+'By Lot'!L2386+'By Lot'!L2402+'By Lot'!L2418+'By Lot'!L2434+'By Lot'!L2450+'By Lot'!L2466+'By Lot'!L2482+'By Lot'!L2498+'By Lot'!L2514+'By Lot'!L2530+'By Lot'!L2546+'By Lot'!L2562+'By Lot'!L2578+'By Lot'!L2594</f>
        <v>11</v>
      </c>
      <c r="M200" s="43">
        <f>'By Lot'!M2018+'By Lot'!M2034+'By Lot'!M2050+'By Lot'!M2066+'By Lot'!M2082+'By Lot'!M2098+'By Lot'!M2114+'By Lot'!M2130+'By Lot'!M2146+'By Lot'!M2162+'By Lot'!M2178+'By Lot'!M2194+'By Lot'!M2210+'By Lot'!M2226+'By Lot'!M2242+'By Lot'!M2258+'By Lot'!M2274+'By Lot'!M2290+'By Lot'!M2306+'By Lot'!M2322+'By Lot'!M2338+'By Lot'!M2354+'By Lot'!M2370+'By Lot'!M2386+'By Lot'!M2402+'By Lot'!M2418+'By Lot'!M2434+'By Lot'!M2450+'By Lot'!M2466+'By Lot'!M2482+'By Lot'!M2498+'By Lot'!M2514+'By Lot'!M2530+'By Lot'!M2546+'By Lot'!M2562+'By Lot'!M2578+'By Lot'!M2594</f>
        <v>14</v>
      </c>
      <c r="N200" s="44">
        <f>MIN(D200:M200)</f>
        <v>3</v>
      </c>
      <c r="O200" s="45">
        <f>C200-N200</f>
        <v>43</v>
      </c>
      <c r="P200" s="46">
        <f>O200/C200</f>
        <v>0.9347826086956522</v>
      </c>
    </row>
    <row r="201" spans="1:16" ht="11.25">
      <c r="A201" s="5"/>
      <c r="B201" s="40" t="s">
        <v>296</v>
      </c>
      <c r="C201" s="40">
        <f>'By Lot'!C2019+'By Lot'!C2035+'By Lot'!C2051+'By Lot'!C2067+'By Lot'!C2083+'By Lot'!C2099+'By Lot'!C2115+'By Lot'!C2131+'By Lot'!C2147+'By Lot'!C2163+'By Lot'!C2179+'By Lot'!C2195+'By Lot'!C2211+'By Lot'!C2227+'By Lot'!C2243+'By Lot'!C2259+'By Lot'!C2275+'By Lot'!C2291+'By Lot'!C2307+'By Lot'!C2323+'By Lot'!C2339+'By Lot'!C2355+'By Lot'!C2371+'By Lot'!C2387+'By Lot'!C2403+'By Lot'!C2419+'By Lot'!C2435+'By Lot'!C2451+'By Lot'!C2467+'By Lot'!C2483+'By Lot'!C2499+'By Lot'!C2515+'By Lot'!C2531+'By Lot'!C2547+'By Lot'!C2563+'By Lot'!C2579+'By Lot'!C2595</f>
        <v>11</v>
      </c>
      <c r="D201" s="41">
        <f>'By Lot'!D2019+'By Lot'!D2035+'By Lot'!D2051+'By Lot'!D2067+'By Lot'!D2083+'By Lot'!D2099+'By Lot'!D2115+'By Lot'!D2131+'By Lot'!D2147+'By Lot'!D2163+'By Lot'!D2179+'By Lot'!D2195+'By Lot'!D2211+'By Lot'!D2227+'By Lot'!D2243+'By Lot'!D2259+'By Lot'!D2275+'By Lot'!D2291+'By Lot'!D2307+'By Lot'!D2323+'By Lot'!D2339+'By Lot'!D2355+'By Lot'!D2371+'By Lot'!D2387+'By Lot'!D2403+'By Lot'!D2419+'By Lot'!D2435+'By Lot'!D2451+'By Lot'!D2467+'By Lot'!D2483+'By Lot'!D2499+'By Lot'!D2515+'By Lot'!D2531+'By Lot'!D2547+'By Lot'!D2563+'By Lot'!D2579+'By Lot'!D2595</f>
        <v>3</v>
      </c>
      <c r="E201" s="42">
        <f>'By Lot'!E2019+'By Lot'!E2035+'By Lot'!E2051+'By Lot'!E2067+'By Lot'!E2083+'By Lot'!E2099+'By Lot'!E2115+'By Lot'!E2131+'By Lot'!E2147+'By Lot'!E2163+'By Lot'!E2179+'By Lot'!E2195+'By Lot'!E2211+'By Lot'!E2227+'By Lot'!E2243+'By Lot'!E2259+'By Lot'!E2275+'By Lot'!E2291+'By Lot'!E2307+'By Lot'!E2323+'By Lot'!E2339+'By Lot'!E2355+'By Lot'!E2371+'By Lot'!E2387+'By Lot'!E2403+'By Lot'!E2419+'By Lot'!E2435+'By Lot'!E2451+'By Lot'!E2467+'By Lot'!E2483+'By Lot'!E2499+'By Lot'!E2515+'By Lot'!E2531+'By Lot'!E2547+'By Lot'!E2563+'By Lot'!E2579+'By Lot'!E2595</f>
        <v>4</v>
      </c>
      <c r="F201" s="42">
        <f>'By Lot'!F2019+'By Lot'!F2035+'By Lot'!F2051+'By Lot'!F2067+'By Lot'!F2083+'By Lot'!F2099+'By Lot'!F2115+'By Lot'!F2131+'By Lot'!F2147+'By Lot'!F2163+'By Lot'!F2179+'By Lot'!F2195+'By Lot'!F2211+'By Lot'!F2227+'By Lot'!F2243+'By Lot'!F2259+'By Lot'!F2275+'By Lot'!F2291+'By Lot'!F2307+'By Lot'!F2323+'By Lot'!F2339+'By Lot'!F2355+'By Lot'!F2371+'By Lot'!F2387+'By Lot'!F2403+'By Lot'!F2419+'By Lot'!F2435+'By Lot'!F2451+'By Lot'!F2467+'By Lot'!F2483+'By Lot'!F2499+'By Lot'!F2515+'By Lot'!F2531+'By Lot'!F2547+'By Lot'!F2563+'By Lot'!F2579+'By Lot'!F2595</f>
        <v>3</v>
      </c>
      <c r="G201" s="42">
        <f>'By Lot'!G2019+'By Lot'!G2035+'By Lot'!G2051+'By Lot'!G2067+'By Lot'!G2083+'By Lot'!G2099+'By Lot'!G2115+'By Lot'!G2131+'By Lot'!G2147+'By Lot'!G2163+'By Lot'!G2179+'By Lot'!G2195+'By Lot'!G2211+'By Lot'!G2227+'By Lot'!G2243+'By Lot'!G2259+'By Lot'!G2275+'By Lot'!G2291+'By Lot'!G2307+'By Lot'!G2323+'By Lot'!G2339+'By Lot'!G2355+'By Lot'!G2371+'By Lot'!G2387+'By Lot'!G2403+'By Lot'!G2419+'By Lot'!G2435+'By Lot'!G2451+'By Lot'!G2467+'By Lot'!G2483+'By Lot'!G2499+'By Lot'!G2515+'By Lot'!G2531+'By Lot'!G2547+'By Lot'!G2563+'By Lot'!G2579+'By Lot'!G2595</f>
        <v>2</v>
      </c>
      <c r="H201" s="42">
        <f>'By Lot'!H2019+'By Lot'!H2035+'By Lot'!H2051+'By Lot'!H2067+'By Lot'!H2083+'By Lot'!H2099+'By Lot'!H2115+'By Lot'!H2131+'By Lot'!H2147+'By Lot'!H2163+'By Lot'!H2179+'By Lot'!H2195+'By Lot'!H2211+'By Lot'!H2227+'By Lot'!H2243+'By Lot'!H2259+'By Lot'!H2275+'By Lot'!H2291+'By Lot'!H2307+'By Lot'!H2323+'By Lot'!H2339+'By Lot'!H2355+'By Lot'!H2371+'By Lot'!H2387+'By Lot'!H2403+'By Lot'!H2419+'By Lot'!H2435+'By Lot'!H2451+'By Lot'!H2467+'By Lot'!H2483+'By Lot'!H2499+'By Lot'!H2515+'By Lot'!H2531+'By Lot'!H2547+'By Lot'!H2563+'By Lot'!H2579+'By Lot'!H2595</f>
        <v>3</v>
      </c>
      <c r="I201" s="42">
        <f>'By Lot'!I2019+'By Lot'!I2035+'By Lot'!I2051+'By Lot'!I2067+'By Lot'!I2083+'By Lot'!I2099+'By Lot'!I2115+'By Lot'!I2131+'By Lot'!I2147+'By Lot'!I2163+'By Lot'!I2179+'By Lot'!I2195+'By Lot'!I2211+'By Lot'!I2227+'By Lot'!I2243+'By Lot'!I2259+'By Lot'!I2275+'By Lot'!I2291+'By Lot'!I2307+'By Lot'!I2323+'By Lot'!I2339+'By Lot'!I2355+'By Lot'!I2371+'By Lot'!I2387+'By Lot'!I2403+'By Lot'!I2419+'By Lot'!I2435+'By Lot'!I2451+'By Lot'!I2467+'By Lot'!I2483+'By Lot'!I2499+'By Lot'!I2515+'By Lot'!I2531+'By Lot'!I2547+'By Lot'!I2563+'By Lot'!I2579+'By Lot'!I2595</f>
        <v>5</v>
      </c>
      <c r="J201" s="42">
        <f>'By Lot'!J2019+'By Lot'!J2035+'By Lot'!J2051+'By Lot'!J2067+'By Lot'!J2083+'By Lot'!J2099+'By Lot'!J2115+'By Lot'!J2131+'By Lot'!J2147+'By Lot'!J2163+'By Lot'!J2179+'By Lot'!J2195+'By Lot'!J2211+'By Lot'!J2227+'By Lot'!J2243+'By Lot'!J2259+'By Lot'!J2275+'By Lot'!J2291+'By Lot'!J2307+'By Lot'!J2323+'By Lot'!J2339+'By Lot'!J2355+'By Lot'!J2371+'By Lot'!J2387+'By Lot'!J2403+'By Lot'!J2419+'By Lot'!J2435+'By Lot'!J2451+'By Lot'!J2467+'By Lot'!J2483+'By Lot'!J2499+'By Lot'!J2515+'By Lot'!J2531+'By Lot'!J2547+'By Lot'!J2563+'By Lot'!J2579+'By Lot'!J2595</f>
        <v>5</v>
      </c>
      <c r="K201" s="42">
        <f>'By Lot'!K2019+'By Lot'!K2035+'By Lot'!K2051+'By Lot'!K2067+'By Lot'!K2083+'By Lot'!K2099+'By Lot'!K2115+'By Lot'!K2131+'By Lot'!K2147+'By Lot'!K2163+'By Lot'!K2179+'By Lot'!K2195+'By Lot'!K2211+'By Lot'!K2227+'By Lot'!K2243+'By Lot'!K2259+'By Lot'!K2275+'By Lot'!K2291+'By Lot'!K2307+'By Lot'!K2323+'By Lot'!K2339+'By Lot'!K2355+'By Lot'!K2371+'By Lot'!K2387+'By Lot'!K2403+'By Lot'!K2419+'By Lot'!K2435+'By Lot'!K2451+'By Lot'!K2467+'By Lot'!K2483+'By Lot'!K2499+'By Lot'!K2515+'By Lot'!K2531+'By Lot'!K2547+'By Lot'!K2563+'By Lot'!K2579+'By Lot'!K2595</f>
        <v>4</v>
      </c>
      <c r="L201" s="42">
        <f>'By Lot'!L2019+'By Lot'!L2035+'By Lot'!L2051+'By Lot'!L2067+'By Lot'!L2083+'By Lot'!L2099+'By Lot'!L2115+'By Lot'!L2131+'By Lot'!L2147+'By Lot'!L2163+'By Lot'!L2179+'By Lot'!L2195+'By Lot'!L2211+'By Lot'!L2227+'By Lot'!L2243+'By Lot'!L2259+'By Lot'!L2275+'By Lot'!L2291+'By Lot'!L2307+'By Lot'!L2323+'By Lot'!L2339+'By Lot'!L2355+'By Lot'!L2371+'By Lot'!L2387+'By Lot'!L2403+'By Lot'!L2419+'By Lot'!L2435+'By Lot'!L2451+'By Lot'!L2467+'By Lot'!L2483+'By Lot'!L2499+'By Lot'!L2515+'By Lot'!L2531+'By Lot'!L2547+'By Lot'!L2563+'By Lot'!L2579+'By Lot'!L2595</f>
        <v>6</v>
      </c>
      <c r="M201" s="43">
        <f>'By Lot'!M2019+'By Lot'!M2035+'By Lot'!M2051+'By Lot'!M2067+'By Lot'!M2083+'By Lot'!M2099+'By Lot'!M2115+'By Lot'!M2131+'By Lot'!M2147+'By Lot'!M2163+'By Lot'!M2179+'By Lot'!M2195+'By Lot'!M2211+'By Lot'!M2227+'By Lot'!M2243+'By Lot'!M2259+'By Lot'!M2275+'By Lot'!M2291+'By Lot'!M2307+'By Lot'!M2323+'By Lot'!M2339+'By Lot'!M2355+'By Lot'!M2371+'By Lot'!M2387+'By Lot'!M2403+'By Lot'!M2419+'By Lot'!M2435+'By Lot'!M2451+'By Lot'!M2467+'By Lot'!M2483+'By Lot'!M2499+'By Lot'!M2515+'By Lot'!M2531+'By Lot'!M2547+'By Lot'!M2563+'By Lot'!M2579+'By Lot'!M2595</f>
        <v>4</v>
      </c>
      <c r="N201" s="44">
        <f>MIN(D201:M201)</f>
        <v>2</v>
      </c>
      <c r="O201" s="45">
        <f>C201-N201</f>
        <v>9</v>
      </c>
      <c r="P201" s="46">
        <f>O201/C201</f>
        <v>0.8181818181818182</v>
      </c>
    </row>
    <row r="202" spans="1:16" ht="11.25">
      <c r="A202" s="5"/>
      <c r="B202" s="40" t="s">
        <v>297</v>
      </c>
      <c r="C202" s="40">
        <f>'By Lot'!C2020+'By Lot'!C2036+'By Lot'!C2052+'By Lot'!C2068+'By Lot'!C2084+'By Lot'!C2100+'By Lot'!C2116+'By Lot'!C2132+'By Lot'!C2148+'By Lot'!C2164+'By Lot'!C2180+'By Lot'!C2196+'By Lot'!C2212+'By Lot'!C2228+'By Lot'!C2244+'By Lot'!C2260+'By Lot'!C2276+'By Lot'!C2292+'By Lot'!C2308+'By Lot'!C2324+'By Lot'!C2340+'By Lot'!C2356+'By Lot'!C2372+'By Lot'!C2388+'By Lot'!C2404+'By Lot'!C2420+'By Lot'!C2436+'By Lot'!C2452+'By Lot'!C2468+'By Lot'!C2484+'By Lot'!C2500+'By Lot'!C2516+'By Lot'!C2532+'By Lot'!C2548+'By Lot'!C2564+'By Lot'!C2580+'By Lot'!C2596</f>
        <v>23</v>
      </c>
      <c r="D202" s="41">
        <f>'By Lot'!D2020+'By Lot'!D2036+'By Lot'!D2052+'By Lot'!D2068+'By Lot'!D2084+'By Lot'!D2100+'By Lot'!D2116+'By Lot'!D2132+'By Lot'!D2148+'By Lot'!D2164+'By Lot'!D2180+'By Lot'!D2196+'By Lot'!D2212+'By Lot'!D2228+'By Lot'!D2244+'By Lot'!D2260+'By Lot'!D2276+'By Lot'!D2292+'By Lot'!D2308+'By Lot'!D2324+'By Lot'!D2340+'By Lot'!D2356+'By Lot'!D2372+'By Lot'!D2388+'By Lot'!D2404+'By Lot'!D2420+'By Lot'!D2436+'By Lot'!D2452+'By Lot'!D2468+'By Lot'!D2484+'By Lot'!D2500+'By Lot'!D2516+'By Lot'!D2532+'By Lot'!D2548+'By Lot'!D2564+'By Lot'!D2580+'By Lot'!D2596</f>
        <v>5</v>
      </c>
      <c r="E202" s="42">
        <f>'By Lot'!E2020+'By Lot'!E2036+'By Lot'!E2052+'By Lot'!E2068+'By Lot'!E2084+'By Lot'!E2100+'By Lot'!E2116+'By Lot'!E2132+'By Lot'!E2148+'By Lot'!E2164+'By Lot'!E2180+'By Lot'!E2196+'By Lot'!E2212+'By Lot'!E2228+'By Lot'!E2244+'By Lot'!E2260+'By Lot'!E2276+'By Lot'!E2292+'By Lot'!E2308+'By Lot'!E2324+'By Lot'!E2340+'By Lot'!E2356+'By Lot'!E2372+'By Lot'!E2388+'By Lot'!E2404+'By Lot'!E2420+'By Lot'!E2436+'By Lot'!E2452+'By Lot'!E2468+'By Lot'!E2484+'By Lot'!E2500+'By Lot'!E2516+'By Lot'!E2532+'By Lot'!E2548+'By Lot'!E2564+'By Lot'!E2580+'By Lot'!E2596</f>
        <v>3</v>
      </c>
      <c r="F202" s="42">
        <f>'By Lot'!F2020+'By Lot'!F2036+'By Lot'!F2052+'By Lot'!F2068+'By Lot'!F2084+'By Lot'!F2100+'By Lot'!F2116+'By Lot'!F2132+'By Lot'!F2148+'By Lot'!F2164+'By Lot'!F2180+'By Lot'!F2196+'By Lot'!F2212+'By Lot'!F2228+'By Lot'!F2244+'By Lot'!F2260+'By Lot'!F2276+'By Lot'!F2292+'By Lot'!F2308+'By Lot'!F2324+'By Lot'!F2340+'By Lot'!F2356+'By Lot'!F2372+'By Lot'!F2388+'By Lot'!F2404+'By Lot'!F2420+'By Lot'!F2436+'By Lot'!F2452+'By Lot'!F2468+'By Lot'!F2484+'By Lot'!F2500+'By Lot'!F2516+'By Lot'!F2532+'By Lot'!F2548+'By Lot'!F2564+'By Lot'!F2580+'By Lot'!F2596</f>
        <v>0</v>
      </c>
      <c r="G202" s="42">
        <f>'By Lot'!G2020+'By Lot'!G2036+'By Lot'!G2052+'By Lot'!G2068+'By Lot'!G2084+'By Lot'!G2100+'By Lot'!G2116+'By Lot'!G2132+'By Lot'!G2148+'By Lot'!G2164+'By Lot'!G2180+'By Lot'!G2196+'By Lot'!G2212+'By Lot'!G2228+'By Lot'!G2244+'By Lot'!G2260+'By Lot'!G2276+'By Lot'!G2292+'By Lot'!G2308+'By Lot'!G2324+'By Lot'!G2340+'By Lot'!G2356+'By Lot'!G2372+'By Lot'!G2388+'By Lot'!G2404+'By Lot'!G2420+'By Lot'!G2436+'By Lot'!G2452+'By Lot'!G2468+'By Lot'!G2484+'By Lot'!G2500+'By Lot'!G2516+'By Lot'!G2532+'By Lot'!G2548+'By Lot'!G2564+'By Lot'!G2580+'By Lot'!G2596</f>
        <v>2</v>
      </c>
      <c r="H202" s="42">
        <f>'By Lot'!H2020+'By Lot'!H2036+'By Lot'!H2052+'By Lot'!H2068+'By Lot'!H2084+'By Lot'!H2100+'By Lot'!H2116+'By Lot'!H2132+'By Lot'!H2148+'By Lot'!H2164+'By Lot'!H2180+'By Lot'!H2196+'By Lot'!H2212+'By Lot'!H2228+'By Lot'!H2244+'By Lot'!H2260+'By Lot'!H2276+'By Lot'!H2292+'By Lot'!H2308+'By Lot'!H2324+'By Lot'!H2340+'By Lot'!H2356+'By Lot'!H2372+'By Lot'!H2388+'By Lot'!H2404+'By Lot'!H2420+'By Lot'!H2436+'By Lot'!H2452+'By Lot'!H2468+'By Lot'!H2484+'By Lot'!H2500+'By Lot'!H2516+'By Lot'!H2532+'By Lot'!H2548+'By Lot'!H2564+'By Lot'!H2580+'By Lot'!H2596</f>
        <v>4</v>
      </c>
      <c r="I202" s="42">
        <f>'By Lot'!I2020+'By Lot'!I2036+'By Lot'!I2052+'By Lot'!I2068+'By Lot'!I2084+'By Lot'!I2100+'By Lot'!I2116+'By Lot'!I2132+'By Lot'!I2148+'By Lot'!I2164+'By Lot'!I2180+'By Lot'!I2196+'By Lot'!I2212+'By Lot'!I2228+'By Lot'!I2244+'By Lot'!I2260+'By Lot'!I2276+'By Lot'!I2292+'By Lot'!I2308+'By Lot'!I2324+'By Lot'!I2340+'By Lot'!I2356+'By Lot'!I2372+'By Lot'!I2388+'By Lot'!I2404+'By Lot'!I2420+'By Lot'!I2436+'By Lot'!I2452+'By Lot'!I2468+'By Lot'!I2484+'By Lot'!I2500+'By Lot'!I2516+'By Lot'!I2532+'By Lot'!I2548+'By Lot'!I2564+'By Lot'!I2580+'By Lot'!I2596</f>
        <v>4</v>
      </c>
      <c r="J202" s="42">
        <f>'By Lot'!J2020+'By Lot'!J2036+'By Lot'!J2052+'By Lot'!J2068+'By Lot'!J2084+'By Lot'!J2100+'By Lot'!J2116+'By Lot'!J2132+'By Lot'!J2148+'By Lot'!J2164+'By Lot'!J2180+'By Lot'!J2196+'By Lot'!J2212+'By Lot'!J2228+'By Lot'!J2244+'By Lot'!J2260+'By Lot'!J2276+'By Lot'!J2292+'By Lot'!J2308+'By Lot'!J2324+'By Lot'!J2340+'By Lot'!J2356+'By Lot'!J2372+'By Lot'!J2388+'By Lot'!J2404+'By Lot'!J2420+'By Lot'!J2436+'By Lot'!J2452+'By Lot'!J2468+'By Lot'!J2484+'By Lot'!J2500+'By Lot'!J2516+'By Lot'!J2532+'By Lot'!J2548+'By Lot'!J2564+'By Lot'!J2580+'By Lot'!J2596</f>
        <v>4</v>
      </c>
      <c r="K202" s="42">
        <f>'By Lot'!K2020+'By Lot'!K2036+'By Lot'!K2052+'By Lot'!K2068+'By Lot'!K2084+'By Lot'!K2100+'By Lot'!K2116+'By Lot'!K2132+'By Lot'!K2148+'By Lot'!K2164+'By Lot'!K2180+'By Lot'!K2196+'By Lot'!K2212+'By Lot'!K2228+'By Lot'!K2244+'By Lot'!K2260+'By Lot'!K2276+'By Lot'!K2292+'By Lot'!K2308+'By Lot'!K2324+'By Lot'!K2340+'By Lot'!K2356+'By Lot'!K2372+'By Lot'!K2388+'By Lot'!K2404+'By Lot'!K2420+'By Lot'!K2436+'By Lot'!K2452+'By Lot'!K2468+'By Lot'!K2484+'By Lot'!K2500+'By Lot'!K2516+'By Lot'!K2532+'By Lot'!K2548+'By Lot'!K2564+'By Lot'!K2580+'By Lot'!K2596</f>
        <v>5</v>
      </c>
      <c r="L202" s="42">
        <f>'By Lot'!L2020+'By Lot'!L2036+'By Lot'!L2052+'By Lot'!L2068+'By Lot'!L2084+'By Lot'!L2100+'By Lot'!L2116+'By Lot'!L2132+'By Lot'!L2148+'By Lot'!L2164+'By Lot'!L2180+'By Lot'!L2196+'By Lot'!L2212+'By Lot'!L2228+'By Lot'!L2244+'By Lot'!L2260+'By Lot'!L2276+'By Lot'!L2292+'By Lot'!L2308+'By Lot'!L2324+'By Lot'!L2340+'By Lot'!L2356+'By Lot'!L2372+'By Lot'!L2388+'By Lot'!L2404+'By Lot'!L2420+'By Lot'!L2436+'By Lot'!L2452+'By Lot'!L2468+'By Lot'!L2484+'By Lot'!L2500+'By Lot'!L2516+'By Lot'!L2532+'By Lot'!L2548+'By Lot'!L2564+'By Lot'!L2580+'By Lot'!L2596</f>
        <v>9</v>
      </c>
      <c r="M202" s="43">
        <f>'By Lot'!M2020+'By Lot'!M2036+'By Lot'!M2052+'By Lot'!M2068+'By Lot'!M2084+'By Lot'!M2100+'By Lot'!M2116+'By Lot'!M2132+'By Lot'!M2148+'By Lot'!M2164+'By Lot'!M2180+'By Lot'!M2196+'By Lot'!M2212+'By Lot'!M2228+'By Lot'!M2244+'By Lot'!M2260+'By Lot'!M2276+'By Lot'!M2292+'By Lot'!M2308+'By Lot'!M2324+'By Lot'!M2340+'By Lot'!M2356+'By Lot'!M2372+'By Lot'!M2388+'By Lot'!M2404+'By Lot'!M2420+'By Lot'!M2436+'By Lot'!M2452+'By Lot'!M2468+'By Lot'!M2484+'By Lot'!M2500+'By Lot'!M2516+'By Lot'!M2532+'By Lot'!M2548+'By Lot'!M2564+'By Lot'!M2580+'By Lot'!M2596</f>
        <v>11</v>
      </c>
      <c r="N202" s="44">
        <f>MIN(D202:M202)</f>
        <v>0</v>
      </c>
      <c r="O202" s="45">
        <f>C202-N202</f>
        <v>23</v>
      </c>
      <c r="P202" s="46">
        <f>O202/C202</f>
        <v>1</v>
      </c>
    </row>
    <row r="203" spans="1:16" ht="11.25">
      <c r="A203" s="5"/>
      <c r="B203" s="40" t="s">
        <v>4</v>
      </c>
      <c r="C203" s="40">
        <f>'By Lot'!C2021+'By Lot'!C2037+'By Lot'!C2053+'By Lot'!C2069+'By Lot'!C2085+'By Lot'!C2101+'By Lot'!C2117+'By Lot'!C2133+'By Lot'!C2149+'By Lot'!C2165+'By Lot'!C2181+'By Lot'!C2197+'By Lot'!C2213+'By Lot'!C2229+'By Lot'!C2245+'By Lot'!C2261+'By Lot'!C2277+'By Lot'!C2293+'By Lot'!C2309+'By Lot'!C2325+'By Lot'!C2341+'By Lot'!C2357+'By Lot'!C2373+'By Lot'!C2389+'By Lot'!C2405+'By Lot'!C2421+'By Lot'!C2437+'By Lot'!C2453+'By Lot'!C2469+'By Lot'!C2485+'By Lot'!C2501+'By Lot'!C2517+'By Lot'!C2533+'By Lot'!C2549+'By Lot'!C2565+'By Lot'!C2581+'By Lot'!C2597</f>
        <v>5</v>
      </c>
      <c r="D203" s="41">
        <f>'By Lot'!D2021+'By Lot'!D2037+'By Lot'!D2053+'By Lot'!D2069+'By Lot'!D2085+'By Lot'!D2101+'By Lot'!D2117+'By Lot'!D2133+'By Lot'!D2149+'By Lot'!D2165+'By Lot'!D2181+'By Lot'!D2197+'By Lot'!D2213+'By Lot'!D2229+'By Lot'!D2245+'By Lot'!D2261+'By Lot'!D2277+'By Lot'!D2293+'By Lot'!D2309+'By Lot'!D2325+'By Lot'!D2341+'By Lot'!D2357+'By Lot'!D2373+'By Lot'!D2389+'By Lot'!D2405+'By Lot'!D2421+'By Lot'!D2437+'By Lot'!D2453+'By Lot'!D2469+'By Lot'!D2485+'By Lot'!D2501+'By Lot'!D2517+'By Lot'!D2533+'By Lot'!D2549+'By Lot'!D2565+'By Lot'!D2581+'By Lot'!D2597</f>
        <v>1</v>
      </c>
      <c r="E203" s="42">
        <f>'By Lot'!E2021+'By Lot'!E2037+'By Lot'!E2053+'By Lot'!E2069+'By Lot'!E2085+'By Lot'!E2101+'By Lot'!E2117+'By Lot'!E2133+'By Lot'!E2149+'By Lot'!E2165+'By Lot'!E2181+'By Lot'!E2197+'By Lot'!E2213+'By Lot'!E2229+'By Lot'!E2245+'By Lot'!E2261+'By Lot'!E2277+'By Lot'!E2293+'By Lot'!E2309+'By Lot'!E2325+'By Lot'!E2341+'By Lot'!E2357+'By Lot'!E2373+'By Lot'!E2389+'By Lot'!E2405+'By Lot'!E2421+'By Lot'!E2437+'By Lot'!E2453+'By Lot'!E2469+'By Lot'!E2485+'By Lot'!E2501+'By Lot'!E2517+'By Lot'!E2533+'By Lot'!E2549+'By Lot'!E2565+'By Lot'!E2581+'By Lot'!E2597</f>
        <v>1</v>
      </c>
      <c r="F203" s="42">
        <f>'By Lot'!F2021+'By Lot'!F2037+'By Lot'!F2053+'By Lot'!F2069+'By Lot'!F2085+'By Lot'!F2101+'By Lot'!F2117+'By Lot'!F2133+'By Lot'!F2149+'By Lot'!F2165+'By Lot'!F2181+'By Lot'!F2197+'By Lot'!F2213+'By Lot'!F2229+'By Lot'!F2245+'By Lot'!F2261+'By Lot'!F2277+'By Lot'!F2293+'By Lot'!F2309+'By Lot'!F2325+'By Lot'!F2341+'By Lot'!F2357+'By Lot'!F2373+'By Lot'!F2389+'By Lot'!F2405+'By Lot'!F2421+'By Lot'!F2437+'By Lot'!F2453+'By Lot'!F2469+'By Lot'!F2485+'By Lot'!F2501+'By Lot'!F2517+'By Lot'!F2533+'By Lot'!F2549+'By Lot'!F2565+'By Lot'!F2581+'By Lot'!F2597</f>
        <v>0</v>
      </c>
      <c r="G203" s="42">
        <f>'By Lot'!G2021+'By Lot'!G2037+'By Lot'!G2053+'By Lot'!G2069+'By Lot'!G2085+'By Lot'!G2101+'By Lot'!G2117+'By Lot'!G2133+'By Lot'!G2149+'By Lot'!G2165+'By Lot'!G2181+'By Lot'!G2197+'By Lot'!G2213+'By Lot'!G2229+'By Lot'!G2245+'By Lot'!G2261+'By Lot'!G2277+'By Lot'!G2293+'By Lot'!G2309+'By Lot'!G2325+'By Lot'!G2341+'By Lot'!G2357+'By Lot'!G2373+'By Lot'!G2389+'By Lot'!G2405+'By Lot'!G2421+'By Lot'!G2437+'By Lot'!G2453+'By Lot'!G2469+'By Lot'!G2485+'By Lot'!G2501+'By Lot'!G2517+'By Lot'!G2533+'By Lot'!G2549+'By Lot'!G2565+'By Lot'!G2581+'By Lot'!G2597</f>
        <v>0</v>
      </c>
      <c r="H203" s="42">
        <f>'By Lot'!H2021+'By Lot'!H2037+'By Lot'!H2053+'By Lot'!H2069+'By Lot'!H2085+'By Lot'!H2101+'By Lot'!H2117+'By Lot'!H2133+'By Lot'!H2149+'By Lot'!H2165+'By Lot'!H2181+'By Lot'!H2197+'By Lot'!H2213+'By Lot'!H2229+'By Lot'!H2245+'By Lot'!H2261+'By Lot'!H2277+'By Lot'!H2293+'By Lot'!H2309+'By Lot'!H2325+'By Lot'!H2341+'By Lot'!H2357+'By Lot'!H2373+'By Lot'!H2389+'By Lot'!H2405+'By Lot'!H2421+'By Lot'!H2437+'By Lot'!H2453+'By Lot'!H2469+'By Lot'!H2485+'By Lot'!H2501+'By Lot'!H2517+'By Lot'!H2533+'By Lot'!H2549+'By Lot'!H2565+'By Lot'!H2581+'By Lot'!H2597</f>
        <v>1</v>
      </c>
      <c r="I203" s="42">
        <f>'By Lot'!I2021+'By Lot'!I2037+'By Lot'!I2053+'By Lot'!I2069+'By Lot'!I2085+'By Lot'!I2101+'By Lot'!I2117+'By Lot'!I2133+'By Lot'!I2149+'By Lot'!I2165+'By Lot'!I2181+'By Lot'!I2197+'By Lot'!I2213+'By Lot'!I2229+'By Lot'!I2245+'By Lot'!I2261+'By Lot'!I2277+'By Lot'!I2293+'By Lot'!I2309+'By Lot'!I2325+'By Lot'!I2341+'By Lot'!I2357+'By Lot'!I2373+'By Lot'!I2389+'By Lot'!I2405+'By Lot'!I2421+'By Lot'!I2437+'By Lot'!I2453+'By Lot'!I2469+'By Lot'!I2485+'By Lot'!I2501+'By Lot'!I2517+'By Lot'!I2533+'By Lot'!I2549+'By Lot'!I2565+'By Lot'!I2581+'By Lot'!I2597</f>
        <v>2</v>
      </c>
      <c r="J203" s="42">
        <f>'By Lot'!J2021+'By Lot'!J2037+'By Lot'!J2053+'By Lot'!J2069+'By Lot'!J2085+'By Lot'!J2101+'By Lot'!J2117+'By Lot'!J2133+'By Lot'!J2149+'By Lot'!J2165+'By Lot'!J2181+'By Lot'!J2197+'By Lot'!J2213+'By Lot'!J2229+'By Lot'!J2245+'By Lot'!J2261+'By Lot'!J2277+'By Lot'!J2293+'By Lot'!J2309+'By Lot'!J2325+'By Lot'!J2341+'By Lot'!J2357+'By Lot'!J2373+'By Lot'!J2389+'By Lot'!J2405+'By Lot'!J2421+'By Lot'!J2437+'By Lot'!J2453+'By Lot'!J2469+'By Lot'!J2485+'By Lot'!J2501+'By Lot'!J2517+'By Lot'!J2533+'By Lot'!J2549+'By Lot'!J2565+'By Lot'!J2581+'By Lot'!J2597</f>
        <v>0</v>
      </c>
      <c r="K203" s="42">
        <f>'By Lot'!K2021+'By Lot'!K2037+'By Lot'!K2053+'By Lot'!K2069+'By Lot'!K2085+'By Lot'!K2101+'By Lot'!K2117+'By Lot'!K2133+'By Lot'!K2149+'By Lot'!K2165+'By Lot'!K2181+'By Lot'!K2197+'By Lot'!K2213+'By Lot'!K2229+'By Lot'!K2245+'By Lot'!K2261+'By Lot'!K2277+'By Lot'!K2293+'By Lot'!K2309+'By Lot'!K2325+'By Lot'!K2341+'By Lot'!K2357+'By Lot'!K2373+'By Lot'!K2389+'By Lot'!K2405+'By Lot'!K2421+'By Lot'!K2437+'By Lot'!K2453+'By Lot'!K2469+'By Lot'!K2485+'By Lot'!K2501+'By Lot'!K2517+'By Lot'!K2533+'By Lot'!K2549+'By Lot'!K2565+'By Lot'!K2581+'By Lot'!K2597</f>
        <v>0</v>
      </c>
      <c r="L203" s="42">
        <f>'By Lot'!L2021+'By Lot'!L2037+'By Lot'!L2053+'By Lot'!L2069+'By Lot'!L2085+'By Lot'!L2101+'By Lot'!L2117+'By Lot'!L2133+'By Lot'!L2149+'By Lot'!L2165+'By Lot'!L2181+'By Lot'!L2197+'By Lot'!L2213+'By Lot'!L2229+'By Lot'!L2245+'By Lot'!L2261+'By Lot'!L2277+'By Lot'!L2293+'By Lot'!L2309+'By Lot'!L2325+'By Lot'!L2341+'By Lot'!L2357+'By Lot'!L2373+'By Lot'!L2389+'By Lot'!L2405+'By Lot'!L2421+'By Lot'!L2437+'By Lot'!L2453+'By Lot'!L2469+'By Lot'!L2485+'By Lot'!L2501+'By Lot'!L2517+'By Lot'!L2533+'By Lot'!L2549+'By Lot'!L2565+'By Lot'!L2581+'By Lot'!L2597</f>
        <v>1</v>
      </c>
      <c r="M203" s="43">
        <f>'By Lot'!M2021+'By Lot'!M2037+'By Lot'!M2053+'By Lot'!M2069+'By Lot'!M2085+'By Lot'!M2101+'By Lot'!M2117+'By Lot'!M2133+'By Lot'!M2149+'By Lot'!M2165+'By Lot'!M2181+'By Lot'!M2197+'By Lot'!M2213+'By Lot'!M2229+'By Lot'!M2245+'By Lot'!M2261+'By Lot'!M2277+'By Lot'!M2293+'By Lot'!M2309+'By Lot'!M2325+'By Lot'!M2341+'By Lot'!M2357+'By Lot'!M2373+'By Lot'!M2389+'By Lot'!M2405+'By Lot'!M2421+'By Lot'!M2437+'By Lot'!M2453+'By Lot'!M2469+'By Lot'!M2485+'By Lot'!M2501+'By Lot'!M2517+'By Lot'!M2533+'By Lot'!M2549+'By Lot'!M2565+'By Lot'!M2581+'By Lot'!M2597</f>
        <v>2</v>
      </c>
      <c r="N203" s="44">
        <f>MIN(D203:M203)</f>
        <v>0</v>
      </c>
      <c r="O203" s="45">
        <f>C203-N203</f>
        <v>5</v>
      </c>
      <c r="P203" s="46">
        <f>O203/C203</f>
        <v>1</v>
      </c>
    </row>
    <row r="204" spans="1:16" ht="11.25">
      <c r="A204" s="47"/>
      <c r="B204" s="48" t="s">
        <v>5</v>
      </c>
      <c r="C204" s="48">
        <f aca="true" t="shared" si="26" ref="C204:M204">SUM(C194:C203)</f>
        <v>2024</v>
      </c>
      <c r="D204" s="49">
        <f t="shared" si="26"/>
        <v>736</v>
      </c>
      <c r="E204" s="50">
        <f t="shared" si="26"/>
        <v>406</v>
      </c>
      <c r="F204" s="50">
        <f t="shared" si="26"/>
        <v>215</v>
      </c>
      <c r="G204" s="50">
        <f t="shared" si="26"/>
        <v>179</v>
      </c>
      <c r="H204" s="50">
        <f t="shared" si="26"/>
        <v>227</v>
      </c>
      <c r="I204" s="50">
        <f t="shared" si="26"/>
        <v>262</v>
      </c>
      <c r="J204" s="50">
        <f t="shared" si="26"/>
        <v>234</v>
      </c>
      <c r="K204" s="50">
        <f t="shared" si="26"/>
        <v>328</v>
      </c>
      <c r="L204" s="50">
        <f t="shared" si="26"/>
        <v>527</v>
      </c>
      <c r="M204" s="51">
        <f t="shared" si="26"/>
        <v>798</v>
      </c>
      <c r="N204" s="52">
        <f>MIN(D204:M204)</f>
        <v>179</v>
      </c>
      <c r="O204" s="53">
        <f>C204-N204</f>
        <v>1845</v>
      </c>
      <c r="P204" s="54">
        <f>O204/C204</f>
        <v>0.9115612648221344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3" manualBreakCount="3">
    <brk id="61" max="255" man="1"/>
    <brk id="116" max="255" man="1"/>
    <brk id="1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2598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9.75" customHeight="1"/>
  <cols>
    <col min="1" max="1" width="9.25390625" style="78" customWidth="1"/>
    <col min="2" max="2" width="12.375" style="78" bestFit="1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92" t="s">
        <v>493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4.25">
      <c r="A2" s="92" t="s">
        <v>487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9.7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9.75" customHeight="1">
      <c r="A4" s="27" t="s">
        <v>298</v>
      </c>
      <c r="B4" s="27" t="s">
        <v>6</v>
      </c>
      <c r="C4" s="27" t="s">
        <v>6</v>
      </c>
      <c r="D4" s="89" t="s">
        <v>458</v>
      </c>
      <c r="E4" s="90"/>
      <c r="F4" s="90"/>
      <c r="G4" s="90"/>
      <c r="H4" s="90"/>
      <c r="I4" s="90"/>
      <c r="J4" s="90"/>
      <c r="K4" s="90"/>
      <c r="L4" s="90"/>
      <c r="M4" s="91"/>
      <c r="N4" s="89" t="s">
        <v>331</v>
      </c>
      <c r="O4" s="90"/>
      <c r="P4" s="91"/>
    </row>
    <row r="5" spans="1:16" ht="9.75" customHeight="1">
      <c r="A5" s="28"/>
      <c r="B5" s="28" t="s">
        <v>179</v>
      </c>
      <c r="C5" s="28" t="s">
        <v>180</v>
      </c>
      <c r="D5" s="29" t="s">
        <v>281</v>
      </c>
      <c r="E5" s="30" t="s">
        <v>282</v>
      </c>
      <c r="F5" s="30" t="s">
        <v>283</v>
      </c>
      <c r="G5" s="30" t="s">
        <v>284</v>
      </c>
      <c r="H5" s="30" t="s">
        <v>285</v>
      </c>
      <c r="I5" s="30" t="s">
        <v>286</v>
      </c>
      <c r="J5" s="30" t="s">
        <v>287</v>
      </c>
      <c r="K5" s="30" t="s">
        <v>288</v>
      </c>
      <c r="L5" s="30" t="s">
        <v>289</v>
      </c>
      <c r="M5" s="31" t="s">
        <v>290</v>
      </c>
      <c r="N5" s="32" t="s">
        <v>291</v>
      </c>
      <c r="O5" s="33" t="s">
        <v>292</v>
      </c>
      <c r="P5" s="34" t="s">
        <v>293</v>
      </c>
    </row>
    <row r="6" spans="1:16" ht="9.75" customHeight="1">
      <c r="A6" s="35"/>
      <c r="B6" s="35"/>
      <c r="C6" s="35"/>
      <c r="D6" s="36" t="s">
        <v>294</v>
      </c>
      <c r="E6" s="37" t="s">
        <v>294</v>
      </c>
      <c r="F6" s="37" t="s">
        <v>294</v>
      </c>
      <c r="G6" s="37" t="s">
        <v>294</v>
      </c>
      <c r="H6" s="37" t="s">
        <v>295</v>
      </c>
      <c r="I6" s="37" t="s">
        <v>295</v>
      </c>
      <c r="J6" s="37" t="s">
        <v>295</v>
      </c>
      <c r="K6" s="37" t="s">
        <v>295</v>
      </c>
      <c r="L6" s="37" t="s">
        <v>295</v>
      </c>
      <c r="M6" s="38" t="s">
        <v>295</v>
      </c>
      <c r="N6" s="36" t="s">
        <v>180</v>
      </c>
      <c r="O6" s="37" t="s">
        <v>180</v>
      </c>
      <c r="P6" s="38" t="s">
        <v>292</v>
      </c>
    </row>
    <row r="7" spans="1:16" ht="9.75" customHeight="1">
      <c r="A7" s="39" t="s">
        <v>8</v>
      </c>
      <c r="B7" s="55" t="s">
        <v>0</v>
      </c>
      <c r="C7" s="55"/>
      <c r="D7" s="56"/>
      <c r="E7" s="57"/>
      <c r="F7" s="57"/>
      <c r="G7" s="57"/>
      <c r="H7" s="57"/>
      <c r="I7" s="57"/>
      <c r="J7" s="57"/>
      <c r="K7" s="57"/>
      <c r="L7" s="57"/>
      <c r="M7" s="58"/>
      <c r="N7" s="59"/>
      <c r="O7" s="60"/>
      <c r="P7" s="61"/>
    </row>
    <row r="8" spans="1:16" ht="9.75" customHeight="1">
      <c r="A8" s="5"/>
      <c r="B8" s="40" t="s">
        <v>1</v>
      </c>
      <c r="C8" s="40"/>
      <c r="D8" s="41"/>
      <c r="E8" s="42"/>
      <c r="F8" s="42"/>
      <c r="G8" s="42"/>
      <c r="H8" s="42"/>
      <c r="I8" s="42"/>
      <c r="J8" s="42"/>
      <c r="K8" s="42"/>
      <c r="L8" s="42"/>
      <c r="M8" s="43"/>
      <c r="N8" s="44"/>
      <c r="O8" s="45"/>
      <c r="P8" s="46"/>
    </row>
    <row r="9" spans="1:16" ht="9.75" customHeight="1">
      <c r="A9" s="5"/>
      <c r="B9" s="40" t="s">
        <v>2</v>
      </c>
      <c r="C9" s="40"/>
      <c r="D9" s="41"/>
      <c r="E9" s="42"/>
      <c r="F9" s="42"/>
      <c r="G9" s="42"/>
      <c r="H9" s="42"/>
      <c r="I9" s="42"/>
      <c r="J9" s="42"/>
      <c r="K9" s="42"/>
      <c r="L9" s="42"/>
      <c r="M9" s="43"/>
      <c r="N9" s="44"/>
      <c r="O9" s="45"/>
      <c r="P9" s="46"/>
    </row>
    <row r="10" spans="1:16" ht="9.75" customHeight="1">
      <c r="A10" s="5"/>
      <c r="B10" s="40" t="s">
        <v>495</v>
      </c>
      <c r="C10" s="40"/>
      <c r="D10" s="41"/>
      <c r="E10" s="42"/>
      <c r="F10" s="42"/>
      <c r="G10" s="42"/>
      <c r="H10" s="42"/>
      <c r="I10" s="42"/>
      <c r="J10" s="42"/>
      <c r="K10" s="42"/>
      <c r="L10" s="42"/>
      <c r="M10" s="43"/>
      <c r="N10" s="44"/>
      <c r="O10" s="45"/>
      <c r="P10" s="46"/>
    </row>
    <row r="11" spans="1:16" ht="9.75" customHeight="1">
      <c r="A11" s="5"/>
      <c r="B11" s="40" t="s">
        <v>3</v>
      </c>
      <c r="C11" s="40">
        <v>1</v>
      </c>
      <c r="D11" s="41">
        <v>1</v>
      </c>
      <c r="E11" s="42">
        <v>1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1</v>
      </c>
      <c r="L11" s="42">
        <v>1</v>
      </c>
      <c r="M11" s="43">
        <v>1</v>
      </c>
      <c r="N11" s="44">
        <f>MIN(D11:M11)</f>
        <v>0</v>
      </c>
      <c r="O11" s="45">
        <f>C11-N11</f>
        <v>1</v>
      </c>
      <c r="P11" s="46">
        <f>O11/C11</f>
        <v>1</v>
      </c>
    </row>
    <row r="12" spans="1:16" ht="9.75" customHeight="1">
      <c r="A12" s="5"/>
      <c r="B12" s="40" t="s">
        <v>299</v>
      </c>
      <c r="C12" s="40">
        <v>15</v>
      </c>
      <c r="D12" s="41">
        <v>4</v>
      </c>
      <c r="E12" s="42">
        <v>1</v>
      </c>
      <c r="F12" s="42">
        <v>1</v>
      </c>
      <c r="G12" s="42">
        <v>1</v>
      </c>
      <c r="H12" s="42">
        <v>1</v>
      </c>
      <c r="I12" s="42">
        <v>2</v>
      </c>
      <c r="J12" s="42">
        <v>1</v>
      </c>
      <c r="K12" s="42">
        <v>2</v>
      </c>
      <c r="L12" s="42">
        <v>4</v>
      </c>
      <c r="M12" s="43">
        <v>8</v>
      </c>
      <c r="N12" s="44">
        <f>MIN(D12:M12)</f>
        <v>1</v>
      </c>
      <c r="O12" s="45">
        <f>C12-N12</f>
        <v>14</v>
      </c>
      <c r="P12" s="46">
        <f>O12/C12</f>
        <v>0.9333333333333333</v>
      </c>
    </row>
    <row r="13" spans="1:16" ht="9.75" customHeight="1">
      <c r="A13" s="5"/>
      <c r="B13" s="40" t="s">
        <v>300</v>
      </c>
      <c r="C13" s="40"/>
      <c r="D13" s="41"/>
      <c r="E13" s="42"/>
      <c r="F13" s="42"/>
      <c r="G13" s="42"/>
      <c r="H13" s="42"/>
      <c r="I13" s="42"/>
      <c r="J13" s="42"/>
      <c r="K13" s="42"/>
      <c r="L13" s="42"/>
      <c r="M13" s="43"/>
      <c r="N13" s="44"/>
      <c r="O13" s="45"/>
      <c r="P13" s="46"/>
    </row>
    <row r="14" spans="1:16" ht="9.75" customHeight="1">
      <c r="A14" s="5"/>
      <c r="B14" s="40" t="s">
        <v>300</v>
      </c>
      <c r="C14" s="40"/>
      <c r="D14" s="41"/>
      <c r="E14" s="42"/>
      <c r="F14" s="42"/>
      <c r="G14" s="42"/>
      <c r="H14" s="42"/>
      <c r="I14" s="42"/>
      <c r="J14" s="42"/>
      <c r="K14" s="42"/>
      <c r="L14" s="42"/>
      <c r="M14" s="43"/>
      <c r="N14" s="44"/>
      <c r="O14" s="45"/>
      <c r="P14" s="46"/>
    </row>
    <row r="15" spans="1:16" ht="9.75" customHeight="1">
      <c r="A15" s="5"/>
      <c r="B15" s="40" t="s">
        <v>300</v>
      </c>
      <c r="C15" s="40"/>
      <c r="D15" s="41"/>
      <c r="E15" s="42"/>
      <c r="F15" s="42"/>
      <c r="G15" s="42"/>
      <c r="H15" s="42"/>
      <c r="I15" s="42"/>
      <c r="J15" s="42"/>
      <c r="K15" s="42"/>
      <c r="L15" s="42"/>
      <c r="M15" s="43"/>
      <c r="N15" s="44"/>
      <c r="O15" s="45"/>
      <c r="P15" s="46"/>
    </row>
    <row r="16" spans="1:16" ht="9.75" customHeight="1">
      <c r="A16" s="5"/>
      <c r="B16" s="40" t="s">
        <v>300</v>
      </c>
      <c r="C16" s="40"/>
      <c r="D16" s="41"/>
      <c r="E16" s="42"/>
      <c r="F16" s="42"/>
      <c r="G16" s="42"/>
      <c r="H16" s="42"/>
      <c r="I16" s="42"/>
      <c r="J16" s="42"/>
      <c r="K16" s="42"/>
      <c r="L16" s="42"/>
      <c r="M16" s="43"/>
      <c r="N16" s="44"/>
      <c r="O16" s="45"/>
      <c r="P16" s="46"/>
    </row>
    <row r="17" spans="1:16" ht="9.75" customHeight="1">
      <c r="A17" s="5"/>
      <c r="B17" s="40" t="s">
        <v>301</v>
      </c>
      <c r="C17" s="40">
        <f>SUM(C12:C16)</f>
        <v>15</v>
      </c>
      <c r="D17" s="41">
        <f aca="true" t="shared" si="0" ref="D17:M17">SUM(D12:D16)</f>
        <v>4</v>
      </c>
      <c r="E17" s="42">
        <f t="shared" si="0"/>
        <v>1</v>
      </c>
      <c r="F17" s="42">
        <f t="shared" si="0"/>
        <v>1</v>
      </c>
      <c r="G17" s="42">
        <f t="shared" si="0"/>
        <v>1</v>
      </c>
      <c r="H17" s="42">
        <f t="shared" si="0"/>
        <v>1</v>
      </c>
      <c r="I17" s="42">
        <f t="shared" si="0"/>
        <v>2</v>
      </c>
      <c r="J17" s="42">
        <f t="shared" si="0"/>
        <v>1</v>
      </c>
      <c r="K17" s="42">
        <f t="shared" si="0"/>
        <v>2</v>
      </c>
      <c r="L17" s="42">
        <f t="shared" si="0"/>
        <v>4</v>
      </c>
      <c r="M17" s="43">
        <f t="shared" si="0"/>
        <v>8</v>
      </c>
      <c r="N17" s="44">
        <f aca="true" t="shared" si="1" ref="N17:N22">MIN(D17:M17)</f>
        <v>1</v>
      </c>
      <c r="O17" s="45">
        <f aca="true" t="shared" si="2" ref="O17:O22">C17-N17</f>
        <v>14</v>
      </c>
      <c r="P17" s="46">
        <f aca="true" t="shared" si="3" ref="P17:P22">O17/C17</f>
        <v>0.9333333333333333</v>
      </c>
    </row>
    <row r="18" spans="1:16" ht="9.75" customHeight="1">
      <c r="A18" s="5"/>
      <c r="B18" s="40" t="s">
        <v>109</v>
      </c>
      <c r="C18" s="40">
        <v>1</v>
      </c>
      <c r="D18" s="41">
        <v>1</v>
      </c>
      <c r="E18" s="42">
        <v>1</v>
      </c>
      <c r="F18" s="42">
        <v>1</v>
      </c>
      <c r="G18" s="42">
        <v>1</v>
      </c>
      <c r="H18" s="42">
        <v>1</v>
      </c>
      <c r="I18" s="42">
        <v>1</v>
      </c>
      <c r="J18" s="42">
        <v>1</v>
      </c>
      <c r="K18" s="42">
        <v>1</v>
      </c>
      <c r="L18" s="42">
        <v>1</v>
      </c>
      <c r="M18" s="43">
        <v>1</v>
      </c>
      <c r="N18" s="44">
        <f t="shared" si="1"/>
        <v>1</v>
      </c>
      <c r="O18" s="45">
        <f t="shared" si="2"/>
        <v>0</v>
      </c>
      <c r="P18" s="46">
        <f t="shared" si="3"/>
        <v>0</v>
      </c>
    </row>
    <row r="19" spans="1:16" ht="9.75" customHeight="1">
      <c r="A19" s="5"/>
      <c r="B19" s="40" t="s">
        <v>296</v>
      </c>
      <c r="C19" s="40">
        <v>3</v>
      </c>
      <c r="D19" s="41">
        <v>1</v>
      </c>
      <c r="E19" s="42">
        <v>1</v>
      </c>
      <c r="F19" s="42">
        <v>0</v>
      </c>
      <c r="G19" s="42">
        <v>1</v>
      </c>
      <c r="H19" s="42">
        <v>1</v>
      </c>
      <c r="I19" s="42">
        <v>1</v>
      </c>
      <c r="J19" s="42">
        <v>1</v>
      </c>
      <c r="K19" s="42">
        <v>0</v>
      </c>
      <c r="L19" s="42">
        <v>0</v>
      </c>
      <c r="M19" s="43">
        <v>0</v>
      </c>
      <c r="N19" s="44">
        <f t="shared" si="1"/>
        <v>0</v>
      </c>
      <c r="O19" s="45">
        <f t="shared" si="2"/>
        <v>3</v>
      </c>
      <c r="P19" s="46">
        <f t="shared" si="3"/>
        <v>1</v>
      </c>
    </row>
    <row r="20" spans="1:16" ht="9.75" customHeight="1">
      <c r="A20" s="5"/>
      <c r="B20" s="40" t="s">
        <v>297</v>
      </c>
      <c r="C20" s="40">
        <v>2</v>
      </c>
      <c r="D20" s="41">
        <v>2</v>
      </c>
      <c r="E20" s="42">
        <v>1</v>
      </c>
      <c r="F20" s="42">
        <v>2</v>
      </c>
      <c r="G20" s="42">
        <v>1</v>
      </c>
      <c r="H20" s="42">
        <v>1</v>
      </c>
      <c r="I20" s="42">
        <v>0</v>
      </c>
      <c r="J20" s="42">
        <v>0</v>
      </c>
      <c r="K20" s="42">
        <v>0</v>
      </c>
      <c r="L20" s="42">
        <v>1</v>
      </c>
      <c r="M20" s="43">
        <v>1</v>
      </c>
      <c r="N20" s="44">
        <f t="shared" si="1"/>
        <v>0</v>
      </c>
      <c r="O20" s="45">
        <f t="shared" si="2"/>
        <v>2</v>
      </c>
      <c r="P20" s="46">
        <f t="shared" si="3"/>
        <v>1</v>
      </c>
    </row>
    <row r="21" spans="1:16" ht="9.75" customHeight="1">
      <c r="A21" s="5"/>
      <c r="B21" s="40" t="s">
        <v>4</v>
      </c>
      <c r="C21" s="40">
        <v>3</v>
      </c>
      <c r="D21" s="41">
        <v>2</v>
      </c>
      <c r="E21" s="42">
        <v>3</v>
      </c>
      <c r="F21" s="42">
        <v>2</v>
      </c>
      <c r="G21" s="42">
        <v>2</v>
      </c>
      <c r="H21" s="42">
        <v>2</v>
      </c>
      <c r="I21" s="42">
        <v>2</v>
      </c>
      <c r="J21" s="42">
        <v>2</v>
      </c>
      <c r="K21" s="42">
        <v>2</v>
      </c>
      <c r="L21" s="42">
        <v>3</v>
      </c>
      <c r="M21" s="43">
        <v>2</v>
      </c>
      <c r="N21" s="44">
        <f t="shared" si="1"/>
        <v>2</v>
      </c>
      <c r="O21" s="45">
        <f t="shared" si="2"/>
        <v>1</v>
      </c>
      <c r="P21" s="46">
        <f t="shared" si="3"/>
        <v>0.3333333333333333</v>
      </c>
    </row>
    <row r="22" spans="1:16" ht="9.75" customHeight="1">
      <c r="A22" s="47"/>
      <c r="B22" s="48" t="s">
        <v>5</v>
      </c>
      <c r="C22" s="48">
        <f>SUM(C7:C11,C17:C21)</f>
        <v>25</v>
      </c>
      <c r="D22" s="49">
        <f aca="true" t="shared" si="4" ref="D22:M22">SUM(D7:D11,D17:D21)</f>
        <v>11</v>
      </c>
      <c r="E22" s="50">
        <f t="shared" si="4"/>
        <v>8</v>
      </c>
      <c r="F22" s="50">
        <f t="shared" si="4"/>
        <v>6</v>
      </c>
      <c r="G22" s="50">
        <f t="shared" si="4"/>
        <v>6</v>
      </c>
      <c r="H22" s="50">
        <f t="shared" si="4"/>
        <v>6</v>
      </c>
      <c r="I22" s="50">
        <f t="shared" si="4"/>
        <v>6</v>
      </c>
      <c r="J22" s="50">
        <f t="shared" si="4"/>
        <v>5</v>
      </c>
      <c r="K22" s="50">
        <f t="shared" si="4"/>
        <v>6</v>
      </c>
      <c r="L22" s="50">
        <f t="shared" si="4"/>
        <v>10</v>
      </c>
      <c r="M22" s="51">
        <f t="shared" si="4"/>
        <v>13</v>
      </c>
      <c r="N22" s="52">
        <f t="shared" si="1"/>
        <v>5</v>
      </c>
      <c r="O22" s="53">
        <f t="shared" si="2"/>
        <v>20</v>
      </c>
      <c r="P22" s="54">
        <f t="shared" si="3"/>
        <v>0.8</v>
      </c>
    </row>
    <row r="23" spans="1:16" ht="9.75" customHeight="1">
      <c r="A23" s="39" t="s">
        <v>9</v>
      </c>
      <c r="B23" s="55" t="s">
        <v>0</v>
      </c>
      <c r="C23" s="55"/>
      <c r="D23" s="56"/>
      <c r="E23" s="57"/>
      <c r="F23" s="57"/>
      <c r="G23" s="57"/>
      <c r="H23" s="57"/>
      <c r="I23" s="57"/>
      <c r="J23" s="57"/>
      <c r="K23" s="57"/>
      <c r="L23" s="57"/>
      <c r="M23" s="58"/>
      <c r="N23" s="59"/>
      <c r="O23" s="60"/>
      <c r="P23" s="61"/>
    </row>
    <row r="24" spans="1:16" ht="9.75" customHeight="1">
      <c r="A24" s="5"/>
      <c r="B24" s="40" t="s">
        <v>1</v>
      </c>
      <c r="C24" s="40"/>
      <c r="D24" s="41"/>
      <c r="E24" s="42"/>
      <c r="F24" s="42"/>
      <c r="G24" s="42"/>
      <c r="H24" s="42"/>
      <c r="I24" s="42"/>
      <c r="J24" s="42"/>
      <c r="K24" s="42"/>
      <c r="L24" s="42"/>
      <c r="M24" s="43"/>
      <c r="N24" s="44"/>
      <c r="O24" s="45"/>
      <c r="P24" s="46"/>
    </row>
    <row r="25" spans="1:16" ht="9.75" customHeight="1">
      <c r="A25" s="5"/>
      <c r="B25" s="40" t="s">
        <v>2</v>
      </c>
      <c r="C25" s="40"/>
      <c r="D25" s="41"/>
      <c r="E25" s="42"/>
      <c r="F25" s="42"/>
      <c r="G25" s="42"/>
      <c r="H25" s="42"/>
      <c r="I25" s="42"/>
      <c r="J25" s="42"/>
      <c r="K25" s="42"/>
      <c r="L25" s="42"/>
      <c r="M25" s="43"/>
      <c r="N25" s="44"/>
      <c r="O25" s="45"/>
      <c r="P25" s="46"/>
    </row>
    <row r="26" spans="1:16" ht="9.75" customHeight="1">
      <c r="A26" s="5"/>
      <c r="B26" s="40" t="s">
        <v>495</v>
      </c>
      <c r="C26" s="40"/>
      <c r="D26" s="41"/>
      <c r="E26" s="42"/>
      <c r="F26" s="42"/>
      <c r="G26" s="42"/>
      <c r="H26" s="42"/>
      <c r="I26" s="42"/>
      <c r="J26" s="42"/>
      <c r="K26" s="42"/>
      <c r="L26" s="42"/>
      <c r="M26" s="43"/>
      <c r="N26" s="44"/>
      <c r="O26" s="45"/>
      <c r="P26" s="46"/>
    </row>
    <row r="27" spans="1:16" ht="9.75" customHeight="1">
      <c r="A27" s="5"/>
      <c r="B27" s="40" t="s">
        <v>3</v>
      </c>
      <c r="C27" s="40"/>
      <c r="D27" s="41"/>
      <c r="E27" s="42"/>
      <c r="F27" s="42"/>
      <c r="G27" s="42"/>
      <c r="H27" s="42"/>
      <c r="I27" s="42"/>
      <c r="J27" s="42"/>
      <c r="K27" s="42"/>
      <c r="L27" s="42"/>
      <c r="M27" s="43"/>
      <c r="N27" s="44"/>
      <c r="O27" s="45"/>
      <c r="P27" s="46"/>
    </row>
    <row r="28" spans="1:16" ht="9.75" customHeight="1">
      <c r="A28" s="5"/>
      <c r="B28" s="40" t="s">
        <v>299</v>
      </c>
      <c r="C28" s="40">
        <v>46</v>
      </c>
      <c r="D28" s="41">
        <v>43</v>
      </c>
      <c r="E28" s="42">
        <v>42</v>
      </c>
      <c r="F28" s="42">
        <v>40</v>
      </c>
      <c r="G28" s="42">
        <v>31</v>
      </c>
      <c r="H28" s="42">
        <v>25</v>
      </c>
      <c r="I28" s="42">
        <v>22</v>
      </c>
      <c r="J28" s="42">
        <v>22</v>
      </c>
      <c r="K28" s="42">
        <v>23</v>
      </c>
      <c r="L28" s="42">
        <v>22</v>
      </c>
      <c r="M28" s="43">
        <v>22</v>
      </c>
      <c r="N28" s="44">
        <f>MIN(D28:M28)</f>
        <v>22</v>
      </c>
      <c r="O28" s="45">
        <f>C28-N28</f>
        <v>24</v>
      </c>
      <c r="P28" s="46">
        <f>O28/C28</f>
        <v>0.5217391304347826</v>
      </c>
    </row>
    <row r="29" spans="1:16" ht="9.75" customHeight="1">
      <c r="A29" s="5"/>
      <c r="B29" s="40" t="s">
        <v>300</v>
      </c>
      <c r="C29" s="40"/>
      <c r="D29" s="41"/>
      <c r="E29" s="42"/>
      <c r="F29" s="42"/>
      <c r="G29" s="42"/>
      <c r="H29" s="42"/>
      <c r="I29" s="42"/>
      <c r="J29" s="42"/>
      <c r="K29" s="42"/>
      <c r="L29" s="42"/>
      <c r="M29" s="43"/>
      <c r="N29" s="44"/>
      <c r="O29" s="45"/>
      <c r="P29" s="46"/>
    </row>
    <row r="30" spans="1:16" ht="9.75" customHeight="1">
      <c r="A30" s="5"/>
      <c r="B30" s="40" t="s">
        <v>300</v>
      </c>
      <c r="C30" s="40"/>
      <c r="D30" s="41"/>
      <c r="E30" s="42"/>
      <c r="F30" s="42"/>
      <c r="G30" s="42"/>
      <c r="H30" s="42"/>
      <c r="I30" s="42"/>
      <c r="J30" s="42"/>
      <c r="K30" s="42"/>
      <c r="L30" s="42"/>
      <c r="M30" s="43"/>
      <c r="N30" s="44"/>
      <c r="O30" s="45"/>
      <c r="P30" s="46"/>
    </row>
    <row r="31" spans="1:16" ht="9.75" customHeight="1">
      <c r="A31" s="5"/>
      <c r="B31" s="40" t="s">
        <v>300</v>
      </c>
      <c r="C31" s="40"/>
      <c r="D31" s="41"/>
      <c r="E31" s="42"/>
      <c r="F31" s="42"/>
      <c r="G31" s="42"/>
      <c r="H31" s="42"/>
      <c r="I31" s="42"/>
      <c r="J31" s="42"/>
      <c r="K31" s="42"/>
      <c r="L31" s="42"/>
      <c r="M31" s="43"/>
      <c r="N31" s="44"/>
      <c r="O31" s="45"/>
      <c r="P31" s="46"/>
    </row>
    <row r="32" spans="1:16" ht="9.75" customHeight="1">
      <c r="A32" s="5"/>
      <c r="B32" s="40" t="s">
        <v>300</v>
      </c>
      <c r="C32" s="40"/>
      <c r="D32" s="41"/>
      <c r="E32" s="42"/>
      <c r="F32" s="42"/>
      <c r="G32" s="42"/>
      <c r="H32" s="42"/>
      <c r="I32" s="42"/>
      <c r="J32" s="42"/>
      <c r="K32" s="42"/>
      <c r="L32" s="42"/>
      <c r="M32" s="43"/>
      <c r="N32" s="44"/>
      <c r="O32" s="45"/>
      <c r="P32" s="46"/>
    </row>
    <row r="33" spans="1:16" ht="9.75" customHeight="1">
      <c r="A33" s="5"/>
      <c r="B33" s="40" t="s">
        <v>301</v>
      </c>
      <c r="C33" s="40">
        <f aca="true" t="shared" si="5" ref="C33:M33">SUM(C28:C32)</f>
        <v>46</v>
      </c>
      <c r="D33" s="41">
        <f t="shared" si="5"/>
        <v>43</v>
      </c>
      <c r="E33" s="42">
        <f t="shared" si="5"/>
        <v>42</v>
      </c>
      <c r="F33" s="42">
        <f t="shared" si="5"/>
        <v>40</v>
      </c>
      <c r="G33" s="42">
        <f t="shared" si="5"/>
        <v>31</v>
      </c>
      <c r="H33" s="42">
        <f t="shared" si="5"/>
        <v>25</v>
      </c>
      <c r="I33" s="42">
        <f t="shared" si="5"/>
        <v>22</v>
      </c>
      <c r="J33" s="42">
        <f t="shared" si="5"/>
        <v>22</v>
      </c>
      <c r="K33" s="42">
        <f t="shared" si="5"/>
        <v>23</v>
      </c>
      <c r="L33" s="42">
        <f t="shared" si="5"/>
        <v>22</v>
      </c>
      <c r="M33" s="43">
        <f t="shared" si="5"/>
        <v>22</v>
      </c>
      <c r="N33" s="44">
        <f>MIN(D33:M33)</f>
        <v>22</v>
      </c>
      <c r="O33" s="45">
        <f>C33-N33</f>
        <v>24</v>
      </c>
      <c r="P33" s="46">
        <f>O33/C33</f>
        <v>0.5217391304347826</v>
      </c>
    </row>
    <row r="34" spans="1:16" ht="9.75" customHeight="1">
      <c r="A34" s="5"/>
      <c r="B34" s="40" t="s">
        <v>109</v>
      </c>
      <c r="C34" s="40"/>
      <c r="D34" s="41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45"/>
      <c r="P34" s="46"/>
    </row>
    <row r="35" spans="1:16" ht="9.75" customHeight="1">
      <c r="A35" s="5"/>
      <c r="B35" s="40" t="s">
        <v>296</v>
      </c>
      <c r="C35" s="40"/>
      <c r="D35" s="41"/>
      <c r="E35" s="42"/>
      <c r="F35" s="42"/>
      <c r="G35" s="42"/>
      <c r="H35" s="42"/>
      <c r="I35" s="42"/>
      <c r="J35" s="42"/>
      <c r="K35" s="42"/>
      <c r="L35" s="42"/>
      <c r="M35" s="43"/>
      <c r="N35" s="44"/>
      <c r="O35" s="45"/>
      <c r="P35" s="46"/>
    </row>
    <row r="36" spans="1:16" ht="9.75" customHeight="1">
      <c r="A36" s="5"/>
      <c r="B36" s="40" t="s">
        <v>297</v>
      </c>
      <c r="C36" s="40"/>
      <c r="D36" s="41"/>
      <c r="E36" s="42"/>
      <c r="F36" s="42"/>
      <c r="G36" s="42"/>
      <c r="H36" s="42"/>
      <c r="I36" s="42"/>
      <c r="J36" s="42"/>
      <c r="K36" s="42"/>
      <c r="L36" s="42"/>
      <c r="M36" s="43"/>
      <c r="N36" s="44"/>
      <c r="O36" s="45"/>
      <c r="P36" s="46"/>
    </row>
    <row r="37" spans="1:16" ht="9.75" customHeight="1">
      <c r="A37" s="5"/>
      <c r="B37" s="40" t="s">
        <v>4</v>
      </c>
      <c r="C37" s="40"/>
      <c r="D37" s="41"/>
      <c r="E37" s="42"/>
      <c r="F37" s="42"/>
      <c r="G37" s="42"/>
      <c r="H37" s="42"/>
      <c r="I37" s="42"/>
      <c r="J37" s="42"/>
      <c r="K37" s="42"/>
      <c r="L37" s="42"/>
      <c r="M37" s="43"/>
      <c r="N37" s="44"/>
      <c r="O37" s="45"/>
      <c r="P37" s="46"/>
    </row>
    <row r="38" spans="1:16" ht="9.75" customHeight="1">
      <c r="A38" s="47"/>
      <c r="B38" s="48" t="s">
        <v>5</v>
      </c>
      <c r="C38" s="48">
        <f aca="true" t="shared" si="6" ref="C38:M38">SUM(C23:C27,C33:C37)</f>
        <v>46</v>
      </c>
      <c r="D38" s="49">
        <f t="shared" si="6"/>
        <v>43</v>
      </c>
      <c r="E38" s="50">
        <f t="shared" si="6"/>
        <v>42</v>
      </c>
      <c r="F38" s="50">
        <f t="shared" si="6"/>
        <v>40</v>
      </c>
      <c r="G38" s="50">
        <f t="shared" si="6"/>
        <v>31</v>
      </c>
      <c r="H38" s="50">
        <f t="shared" si="6"/>
        <v>25</v>
      </c>
      <c r="I38" s="50">
        <f t="shared" si="6"/>
        <v>22</v>
      </c>
      <c r="J38" s="50">
        <f t="shared" si="6"/>
        <v>22</v>
      </c>
      <c r="K38" s="50">
        <f t="shared" si="6"/>
        <v>23</v>
      </c>
      <c r="L38" s="50">
        <f t="shared" si="6"/>
        <v>22</v>
      </c>
      <c r="M38" s="51">
        <f t="shared" si="6"/>
        <v>22</v>
      </c>
      <c r="N38" s="52">
        <f>MIN(D38:M38)</f>
        <v>22</v>
      </c>
      <c r="O38" s="53">
        <f>C38-N38</f>
        <v>24</v>
      </c>
      <c r="P38" s="54">
        <f>O38/C38</f>
        <v>0.5217391304347826</v>
      </c>
    </row>
    <row r="39" spans="1:16" ht="9.75" customHeight="1">
      <c r="A39" s="39" t="s">
        <v>10</v>
      </c>
      <c r="B39" s="55" t="s">
        <v>0</v>
      </c>
      <c r="C39" s="55"/>
      <c r="D39" s="56"/>
      <c r="E39" s="57"/>
      <c r="F39" s="57"/>
      <c r="G39" s="57"/>
      <c r="H39" s="57"/>
      <c r="I39" s="57"/>
      <c r="J39" s="57"/>
      <c r="K39" s="57"/>
      <c r="L39" s="57"/>
      <c r="M39" s="58"/>
      <c r="N39" s="59"/>
      <c r="O39" s="60"/>
      <c r="P39" s="61"/>
    </row>
    <row r="40" spans="1:16" ht="9.75" customHeight="1">
      <c r="A40" s="5"/>
      <c r="B40" s="40" t="s">
        <v>1</v>
      </c>
      <c r="C40" s="40"/>
      <c r="D40" s="41"/>
      <c r="E40" s="42"/>
      <c r="F40" s="42"/>
      <c r="G40" s="42"/>
      <c r="H40" s="42"/>
      <c r="I40" s="42"/>
      <c r="J40" s="42"/>
      <c r="K40" s="42"/>
      <c r="L40" s="42"/>
      <c r="M40" s="43"/>
      <c r="N40" s="44"/>
      <c r="O40" s="45"/>
      <c r="P40" s="46"/>
    </row>
    <row r="41" spans="1:16" ht="9.75" customHeight="1">
      <c r="A41" s="5"/>
      <c r="B41" s="40" t="s">
        <v>2</v>
      </c>
      <c r="C41" s="40"/>
      <c r="D41" s="41"/>
      <c r="E41" s="42"/>
      <c r="F41" s="42"/>
      <c r="G41" s="42"/>
      <c r="H41" s="42"/>
      <c r="I41" s="42"/>
      <c r="J41" s="42"/>
      <c r="K41" s="42"/>
      <c r="L41" s="42"/>
      <c r="M41" s="43"/>
      <c r="N41" s="44"/>
      <c r="O41" s="45"/>
      <c r="P41" s="46"/>
    </row>
    <row r="42" spans="1:16" ht="9.75" customHeight="1">
      <c r="A42" s="5"/>
      <c r="B42" s="40" t="s">
        <v>495</v>
      </c>
      <c r="C42" s="40"/>
      <c r="D42" s="41"/>
      <c r="E42" s="42"/>
      <c r="F42" s="42"/>
      <c r="G42" s="42"/>
      <c r="H42" s="42"/>
      <c r="I42" s="42"/>
      <c r="J42" s="42"/>
      <c r="K42" s="42"/>
      <c r="L42" s="42"/>
      <c r="M42" s="43"/>
      <c r="N42" s="44"/>
      <c r="O42" s="45"/>
      <c r="P42" s="46"/>
    </row>
    <row r="43" spans="1:16" ht="9.75" customHeight="1">
      <c r="A43" s="5"/>
      <c r="B43" s="40" t="s">
        <v>3</v>
      </c>
      <c r="C43" s="40"/>
      <c r="D43" s="41"/>
      <c r="E43" s="42"/>
      <c r="F43" s="42"/>
      <c r="G43" s="42"/>
      <c r="H43" s="42"/>
      <c r="I43" s="42"/>
      <c r="J43" s="42"/>
      <c r="K43" s="42"/>
      <c r="L43" s="42"/>
      <c r="M43" s="43"/>
      <c r="N43" s="44"/>
      <c r="O43" s="45"/>
      <c r="P43" s="46"/>
    </row>
    <row r="44" spans="1:16" ht="9.75" customHeight="1">
      <c r="A44" s="5"/>
      <c r="B44" s="40" t="s">
        <v>299</v>
      </c>
      <c r="C44" s="40">
        <v>73</v>
      </c>
      <c r="D44" s="41">
        <v>52</v>
      </c>
      <c r="E44" s="42">
        <v>23</v>
      </c>
      <c r="F44" s="42">
        <v>5</v>
      </c>
      <c r="G44" s="42">
        <v>1</v>
      </c>
      <c r="H44" s="42">
        <v>3</v>
      </c>
      <c r="I44" s="42">
        <v>3</v>
      </c>
      <c r="J44" s="42">
        <v>1</v>
      </c>
      <c r="K44" s="42">
        <v>4</v>
      </c>
      <c r="L44" s="42">
        <v>12</v>
      </c>
      <c r="M44" s="43">
        <v>21</v>
      </c>
      <c r="N44" s="44">
        <f>MIN(D44:M44)</f>
        <v>1</v>
      </c>
      <c r="O44" s="45">
        <f>C44-N44</f>
        <v>72</v>
      </c>
      <c r="P44" s="46">
        <f>O44/C44</f>
        <v>0.9863013698630136</v>
      </c>
    </row>
    <row r="45" spans="1:16" ht="9.75" customHeight="1">
      <c r="A45" s="5"/>
      <c r="B45" s="40" t="s">
        <v>300</v>
      </c>
      <c r="C45" s="40"/>
      <c r="D45" s="41"/>
      <c r="E45" s="42"/>
      <c r="F45" s="42"/>
      <c r="G45" s="42"/>
      <c r="H45" s="42"/>
      <c r="I45" s="42"/>
      <c r="J45" s="42"/>
      <c r="K45" s="42"/>
      <c r="L45" s="42"/>
      <c r="M45" s="43"/>
      <c r="N45" s="44"/>
      <c r="O45" s="45"/>
      <c r="P45" s="46"/>
    </row>
    <row r="46" spans="1:16" ht="9.75" customHeight="1">
      <c r="A46" s="5"/>
      <c r="B46" s="40" t="s">
        <v>300</v>
      </c>
      <c r="C46" s="40"/>
      <c r="D46" s="41"/>
      <c r="E46" s="42"/>
      <c r="F46" s="42"/>
      <c r="G46" s="42"/>
      <c r="H46" s="42"/>
      <c r="I46" s="42"/>
      <c r="J46" s="42"/>
      <c r="K46" s="42"/>
      <c r="L46" s="42"/>
      <c r="M46" s="43"/>
      <c r="N46" s="44"/>
      <c r="O46" s="45"/>
      <c r="P46" s="46"/>
    </row>
    <row r="47" spans="1:16" ht="9.75" customHeight="1">
      <c r="A47" s="5"/>
      <c r="B47" s="40" t="s">
        <v>300</v>
      </c>
      <c r="C47" s="40"/>
      <c r="D47" s="41"/>
      <c r="E47" s="42"/>
      <c r="F47" s="42"/>
      <c r="G47" s="42"/>
      <c r="H47" s="42"/>
      <c r="I47" s="42"/>
      <c r="J47" s="42"/>
      <c r="K47" s="42"/>
      <c r="L47" s="42"/>
      <c r="M47" s="43"/>
      <c r="N47" s="44"/>
      <c r="O47" s="45"/>
      <c r="P47" s="46"/>
    </row>
    <row r="48" spans="1:16" ht="9.75" customHeight="1">
      <c r="A48" s="5"/>
      <c r="B48" s="40" t="s">
        <v>300</v>
      </c>
      <c r="C48" s="40"/>
      <c r="D48" s="41"/>
      <c r="E48" s="42"/>
      <c r="F48" s="42"/>
      <c r="G48" s="42"/>
      <c r="H48" s="42"/>
      <c r="I48" s="42"/>
      <c r="J48" s="42"/>
      <c r="K48" s="42"/>
      <c r="L48" s="42"/>
      <c r="M48" s="43"/>
      <c r="N48" s="44"/>
      <c r="O48" s="45"/>
      <c r="P48" s="46"/>
    </row>
    <row r="49" spans="1:16" ht="9.75" customHeight="1">
      <c r="A49" s="5"/>
      <c r="B49" s="40" t="s">
        <v>301</v>
      </c>
      <c r="C49" s="40">
        <f aca="true" t="shared" si="7" ref="C49:M49">SUM(C44:C48)</f>
        <v>73</v>
      </c>
      <c r="D49" s="41">
        <f t="shared" si="7"/>
        <v>52</v>
      </c>
      <c r="E49" s="42">
        <f t="shared" si="7"/>
        <v>23</v>
      </c>
      <c r="F49" s="42">
        <f t="shared" si="7"/>
        <v>5</v>
      </c>
      <c r="G49" s="42">
        <f t="shared" si="7"/>
        <v>1</v>
      </c>
      <c r="H49" s="42">
        <f t="shared" si="7"/>
        <v>3</v>
      </c>
      <c r="I49" s="42">
        <f t="shared" si="7"/>
        <v>3</v>
      </c>
      <c r="J49" s="42">
        <f t="shared" si="7"/>
        <v>1</v>
      </c>
      <c r="K49" s="42">
        <f t="shared" si="7"/>
        <v>4</v>
      </c>
      <c r="L49" s="42">
        <f t="shared" si="7"/>
        <v>12</v>
      </c>
      <c r="M49" s="43">
        <f t="shared" si="7"/>
        <v>21</v>
      </c>
      <c r="N49" s="44">
        <f>MIN(D49:M49)</f>
        <v>1</v>
      </c>
      <c r="O49" s="45">
        <f>C49-N49</f>
        <v>72</v>
      </c>
      <c r="P49" s="46">
        <f>O49/C49</f>
        <v>0.9863013698630136</v>
      </c>
    </row>
    <row r="50" spans="1:16" ht="9.75" customHeight="1">
      <c r="A50" s="5"/>
      <c r="B50" s="40" t="s">
        <v>109</v>
      </c>
      <c r="C50" s="40">
        <v>4</v>
      </c>
      <c r="D50" s="41">
        <v>4</v>
      </c>
      <c r="E50" s="42">
        <v>4</v>
      </c>
      <c r="F50" s="42">
        <v>4</v>
      </c>
      <c r="G50" s="42">
        <v>4</v>
      </c>
      <c r="H50" s="42">
        <v>3</v>
      </c>
      <c r="I50" s="42">
        <v>3</v>
      </c>
      <c r="J50" s="42">
        <v>3</v>
      </c>
      <c r="K50" s="42">
        <v>3</v>
      </c>
      <c r="L50" s="42">
        <v>3</v>
      </c>
      <c r="M50" s="43">
        <v>3</v>
      </c>
      <c r="N50" s="44">
        <f>MIN(D50:M50)</f>
        <v>3</v>
      </c>
      <c r="O50" s="45">
        <f>C50-N50</f>
        <v>1</v>
      </c>
      <c r="P50" s="46">
        <f>O50/C50</f>
        <v>0.25</v>
      </c>
    </row>
    <row r="51" spans="1:16" ht="9.75" customHeight="1">
      <c r="A51" s="5"/>
      <c r="B51" s="40" t="s">
        <v>296</v>
      </c>
      <c r="C51" s="40"/>
      <c r="D51" s="41"/>
      <c r="E51" s="42"/>
      <c r="F51" s="42"/>
      <c r="G51" s="42"/>
      <c r="H51" s="42"/>
      <c r="I51" s="42"/>
      <c r="J51" s="42"/>
      <c r="K51" s="42"/>
      <c r="L51" s="42"/>
      <c r="M51" s="43"/>
      <c r="N51" s="44"/>
      <c r="O51" s="45"/>
      <c r="P51" s="46"/>
    </row>
    <row r="52" spans="1:16" ht="9.75" customHeight="1">
      <c r="A52" s="5"/>
      <c r="B52" s="40" t="s">
        <v>297</v>
      </c>
      <c r="C52" s="40">
        <v>1</v>
      </c>
      <c r="D52" s="41">
        <v>1</v>
      </c>
      <c r="E52" s="42">
        <v>1</v>
      </c>
      <c r="F52" s="42">
        <v>1</v>
      </c>
      <c r="G52" s="42">
        <v>1</v>
      </c>
      <c r="H52" s="42">
        <v>1</v>
      </c>
      <c r="I52" s="42">
        <v>1</v>
      </c>
      <c r="J52" s="42">
        <v>1</v>
      </c>
      <c r="K52" s="42">
        <v>1</v>
      </c>
      <c r="L52" s="42">
        <v>1</v>
      </c>
      <c r="M52" s="43">
        <v>1</v>
      </c>
      <c r="N52" s="44">
        <f>MIN(D52:M52)</f>
        <v>1</v>
      </c>
      <c r="O52" s="45">
        <f>C52-N52</f>
        <v>0</v>
      </c>
      <c r="P52" s="46">
        <f>O52/C52</f>
        <v>0</v>
      </c>
    </row>
    <row r="53" spans="1:16" ht="9.75" customHeight="1">
      <c r="A53" s="5"/>
      <c r="B53" s="40" t="s">
        <v>4</v>
      </c>
      <c r="C53" s="40">
        <v>1</v>
      </c>
      <c r="D53" s="41">
        <v>1</v>
      </c>
      <c r="E53" s="42">
        <v>1</v>
      </c>
      <c r="F53" s="42">
        <v>1</v>
      </c>
      <c r="G53" s="42">
        <v>1</v>
      </c>
      <c r="H53" s="42">
        <v>1</v>
      </c>
      <c r="I53" s="42">
        <v>1</v>
      </c>
      <c r="J53" s="42">
        <v>1</v>
      </c>
      <c r="K53" s="42">
        <v>1</v>
      </c>
      <c r="L53" s="42">
        <v>0</v>
      </c>
      <c r="M53" s="43">
        <v>1</v>
      </c>
      <c r="N53" s="44">
        <f>MIN(D53:M53)</f>
        <v>0</v>
      </c>
      <c r="O53" s="45">
        <f>C53-N53</f>
        <v>1</v>
      </c>
      <c r="P53" s="46">
        <f>O53/C53</f>
        <v>1</v>
      </c>
    </row>
    <row r="54" spans="1:16" ht="9.75" customHeight="1">
      <c r="A54" s="47"/>
      <c r="B54" s="48" t="s">
        <v>5</v>
      </c>
      <c r="C54" s="48">
        <f aca="true" t="shared" si="8" ref="C54:M54">SUM(C39:C43,C49:C53)</f>
        <v>79</v>
      </c>
      <c r="D54" s="49">
        <f t="shared" si="8"/>
        <v>58</v>
      </c>
      <c r="E54" s="50">
        <f t="shared" si="8"/>
        <v>29</v>
      </c>
      <c r="F54" s="50">
        <f t="shared" si="8"/>
        <v>11</v>
      </c>
      <c r="G54" s="50">
        <f t="shared" si="8"/>
        <v>7</v>
      </c>
      <c r="H54" s="50">
        <f t="shared" si="8"/>
        <v>8</v>
      </c>
      <c r="I54" s="50">
        <f t="shared" si="8"/>
        <v>8</v>
      </c>
      <c r="J54" s="50">
        <f t="shared" si="8"/>
        <v>6</v>
      </c>
      <c r="K54" s="50">
        <f t="shared" si="8"/>
        <v>9</v>
      </c>
      <c r="L54" s="50">
        <f t="shared" si="8"/>
        <v>16</v>
      </c>
      <c r="M54" s="51">
        <f t="shared" si="8"/>
        <v>26</v>
      </c>
      <c r="N54" s="52">
        <f>MIN(D54:M54)</f>
        <v>6</v>
      </c>
      <c r="O54" s="53">
        <f>C54-N54</f>
        <v>73</v>
      </c>
      <c r="P54" s="54">
        <f>O54/C54</f>
        <v>0.9240506329113924</v>
      </c>
    </row>
    <row r="55" spans="1:16" ht="9.75" customHeight="1">
      <c r="A55" s="39" t="s">
        <v>168</v>
      </c>
      <c r="B55" s="55" t="s">
        <v>0</v>
      </c>
      <c r="C55" s="55"/>
      <c r="D55" s="56"/>
      <c r="E55" s="57"/>
      <c r="F55" s="57"/>
      <c r="G55" s="57"/>
      <c r="H55" s="57"/>
      <c r="I55" s="57"/>
      <c r="J55" s="57"/>
      <c r="K55" s="57"/>
      <c r="L55" s="57"/>
      <c r="M55" s="58"/>
      <c r="N55" s="59"/>
      <c r="O55" s="60"/>
      <c r="P55" s="61"/>
    </row>
    <row r="56" spans="1:16" ht="9.75" customHeight="1">
      <c r="A56" s="5"/>
      <c r="B56" s="40" t="s">
        <v>1</v>
      </c>
      <c r="C56" s="40"/>
      <c r="D56" s="41"/>
      <c r="E56" s="42"/>
      <c r="F56" s="42"/>
      <c r="G56" s="42"/>
      <c r="H56" s="42"/>
      <c r="I56" s="42"/>
      <c r="J56" s="42"/>
      <c r="K56" s="42"/>
      <c r="L56" s="42"/>
      <c r="M56" s="43"/>
      <c r="N56" s="44"/>
      <c r="O56" s="45"/>
      <c r="P56" s="46"/>
    </row>
    <row r="57" spans="1:16" ht="9.75" customHeight="1">
      <c r="A57" s="5"/>
      <c r="B57" s="40" t="s">
        <v>2</v>
      </c>
      <c r="C57" s="40"/>
      <c r="D57" s="41"/>
      <c r="E57" s="42"/>
      <c r="F57" s="42"/>
      <c r="G57" s="42"/>
      <c r="H57" s="42"/>
      <c r="I57" s="42"/>
      <c r="J57" s="42"/>
      <c r="K57" s="42"/>
      <c r="L57" s="42"/>
      <c r="M57" s="43"/>
      <c r="N57" s="44"/>
      <c r="O57" s="45"/>
      <c r="P57" s="46"/>
    </row>
    <row r="58" spans="1:16" ht="9.75" customHeight="1">
      <c r="A58" s="5"/>
      <c r="B58" s="40" t="s">
        <v>495</v>
      </c>
      <c r="C58" s="40"/>
      <c r="D58" s="41"/>
      <c r="E58" s="42"/>
      <c r="F58" s="42"/>
      <c r="G58" s="42"/>
      <c r="H58" s="42"/>
      <c r="I58" s="42"/>
      <c r="J58" s="42"/>
      <c r="K58" s="42"/>
      <c r="L58" s="42"/>
      <c r="M58" s="43"/>
      <c r="N58" s="44"/>
      <c r="O58" s="45"/>
      <c r="P58" s="46"/>
    </row>
    <row r="59" spans="1:16" ht="9.75" customHeight="1">
      <c r="A59" s="5"/>
      <c r="B59" s="40" t="s">
        <v>3</v>
      </c>
      <c r="C59" s="40"/>
      <c r="D59" s="41"/>
      <c r="E59" s="42"/>
      <c r="F59" s="42"/>
      <c r="G59" s="42"/>
      <c r="H59" s="42"/>
      <c r="I59" s="42"/>
      <c r="J59" s="42"/>
      <c r="K59" s="42"/>
      <c r="L59" s="42"/>
      <c r="M59" s="43"/>
      <c r="N59" s="44"/>
      <c r="O59" s="45"/>
      <c r="P59" s="46"/>
    </row>
    <row r="60" spans="1:16" ht="9.75" customHeight="1">
      <c r="A60" s="5"/>
      <c r="B60" s="40" t="s">
        <v>300</v>
      </c>
      <c r="C60" s="40"/>
      <c r="D60" s="41"/>
      <c r="E60" s="42"/>
      <c r="F60" s="42"/>
      <c r="G60" s="42"/>
      <c r="H60" s="42"/>
      <c r="I60" s="42"/>
      <c r="J60" s="42"/>
      <c r="K60" s="42"/>
      <c r="L60" s="42"/>
      <c r="M60" s="43"/>
      <c r="N60" s="44"/>
      <c r="O60" s="45"/>
      <c r="P60" s="46"/>
    </row>
    <row r="61" spans="1:16" ht="9.75" customHeight="1">
      <c r="A61" s="5"/>
      <c r="B61" s="40" t="s">
        <v>300</v>
      </c>
      <c r="C61" s="40"/>
      <c r="D61" s="41"/>
      <c r="E61" s="42"/>
      <c r="F61" s="42"/>
      <c r="G61" s="42"/>
      <c r="H61" s="42"/>
      <c r="I61" s="42"/>
      <c r="J61" s="42"/>
      <c r="K61" s="42"/>
      <c r="L61" s="42"/>
      <c r="M61" s="43"/>
      <c r="N61" s="44"/>
      <c r="O61" s="45"/>
      <c r="P61" s="46"/>
    </row>
    <row r="62" spans="1:16" ht="9.75" customHeight="1">
      <c r="A62" s="5"/>
      <c r="B62" s="40" t="s">
        <v>300</v>
      </c>
      <c r="C62" s="40"/>
      <c r="D62" s="41"/>
      <c r="E62" s="42"/>
      <c r="F62" s="42"/>
      <c r="G62" s="42"/>
      <c r="H62" s="42"/>
      <c r="I62" s="42"/>
      <c r="J62" s="42"/>
      <c r="K62" s="42"/>
      <c r="L62" s="42"/>
      <c r="M62" s="43"/>
      <c r="N62" s="44"/>
      <c r="O62" s="45"/>
      <c r="P62" s="46"/>
    </row>
    <row r="63" spans="1:16" ht="9.75" customHeight="1">
      <c r="A63" s="5"/>
      <c r="B63" s="40" t="s">
        <v>300</v>
      </c>
      <c r="C63" s="40"/>
      <c r="D63" s="41"/>
      <c r="E63" s="42"/>
      <c r="F63" s="42"/>
      <c r="G63" s="42"/>
      <c r="H63" s="42"/>
      <c r="I63" s="42"/>
      <c r="J63" s="42"/>
      <c r="K63" s="42"/>
      <c r="L63" s="42"/>
      <c r="M63" s="43"/>
      <c r="N63" s="44"/>
      <c r="O63" s="45"/>
      <c r="P63" s="46"/>
    </row>
    <row r="64" spans="1:16" ht="9.75" customHeight="1">
      <c r="A64" s="5"/>
      <c r="B64" s="40" t="s">
        <v>300</v>
      </c>
      <c r="C64" s="40"/>
      <c r="D64" s="41"/>
      <c r="E64" s="42"/>
      <c r="F64" s="42"/>
      <c r="G64" s="42"/>
      <c r="H64" s="42"/>
      <c r="I64" s="42"/>
      <c r="J64" s="42"/>
      <c r="K64" s="42"/>
      <c r="L64" s="42"/>
      <c r="M64" s="43"/>
      <c r="N64" s="44"/>
      <c r="O64" s="45"/>
      <c r="P64" s="46"/>
    </row>
    <row r="65" spans="1:16" ht="9.75" customHeight="1">
      <c r="A65" s="5"/>
      <c r="B65" s="40" t="s">
        <v>301</v>
      </c>
      <c r="C65" s="40"/>
      <c r="D65" s="41"/>
      <c r="E65" s="42"/>
      <c r="F65" s="42"/>
      <c r="G65" s="42"/>
      <c r="H65" s="42"/>
      <c r="I65" s="42"/>
      <c r="J65" s="42"/>
      <c r="K65" s="42"/>
      <c r="L65" s="42"/>
      <c r="M65" s="43"/>
      <c r="N65" s="44"/>
      <c r="O65" s="45"/>
      <c r="P65" s="46"/>
    </row>
    <row r="66" spans="1:16" ht="9.75" customHeight="1">
      <c r="A66" s="5"/>
      <c r="B66" s="40" t="s">
        <v>109</v>
      </c>
      <c r="C66" s="40"/>
      <c r="D66" s="41"/>
      <c r="E66" s="42"/>
      <c r="F66" s="42"/>
      <c r="G66" s="42"/>
      <c r="H66" s="42"/>
      <c r="I66" s="42"/>
      <c r="J66" s="42"/>
      <c r="K66" s="42"/>
      <c r="L66" s="42"/>
      <c r="M66" s="43"/>
      <c r="N66" s="44"/>
      <c r="O66" s="45"/>
      <c r="P66" s="46"/>
    </row>
    <row r="67" spans="1:16" ht="9.75" customHeight="1">
      <c r="A67" s="5"/>
      <c r="B67" s="40" t="s">
        <v>296</v>
      </c>
      <c r="C67" s="40"/>
      <c r="D67" s="41"/>
      <c r="E67" s="42"/>
      <c r="F67" s="42"/>
      <c r="G67" s="42"/>
      <c r="H67" s="42"/>
      <c r="I67" s="42"/>
      <c r="J67" s="42"/>
      <c r="K67" s="42"/>
      <c r="L67" s="42"/>
      <c r="M67" s="43"/>
      <c r="N67" s="44"/>
      <c r="O67" s="45"/>
      <c r="P67" s="46"/>
    </row>
    <row r="68" spans="1:16" ht="9.75" customHeight="1">
      <c r="A68" s="5"/>
      <c r="B68" s="40" t="s">
        <v>297</v>
      </c>
      <c r="C68" s="40">
        <v>2</v>
      </c>
      <c r="D68" s="41">
        <v>2</v>
      </c>
      <c r="E68" s="42">
        <v>1</v>
      </c>
      <c r="F68" s="42">
        <v>0</v>
      </c>
      <c r="G68" s="42">
        <v>1</v>
      </c>
      <c r="H68" s="42">
        <v>1</v>
      </c>
      <c r="I68" s="42">
        <v>1</v>
      </c>
      <c r="J68" s="42">
        <v>2</v>
      </c>
      <c r="K68" s="42">
        <v>1</v>
      </c>
      <c r="L68" s="42">
        <v>1</v>
      </c>
      <c r="M68" s="43">
        <v>2</v>
      </c>
      <c r="N68" s="44">
        <f>MIN(D68:M68)</f>
        <v>0</v>
      </c>
      <c r="O68" s="45">
        <f>C68-N68</f>
        <v>2</v>
      </c>
      <c r="P68" s="46">
        <f>O68/C68</f>
        <v>1</v>
      </c>
    </row>
    <row r="69" spans="1:16" ht="9.75" customHeight="1">
      <c r="A69" s="5"/>
      <c r="B69" s="40" t="s">
        <v>4</v>
      </c>
      <c r="C69" s="40">
        <v>4</v>
      </c>
      <c r="D69" s="41">
        <v>2</v>
      </c>
      <c r="E69" s="42">
        <v>1</v>
      </c>
      <c r="F69" s="42">
        <v>0</v>
      </c>
      <c r="G69" s="42">
        <v>1</v>
      </c>
      <c r="H69" s="42">
        <v>1</v>
      </c>
      <c r="I69" s="42">
        <v>1</v>
      </c>
      <c r="J69" s="42">
        <v>1</v>
      </c>
      <c r="K69" s="42">
        <v>1</v>
      </c>
      <c r="L69" s="42">
        <v>1</v>
      </c>
      <c r="M69" s="43">
        <v>2</v>
      </c>
      <c r="N69" s="44">
        <f>MIN(D69:M69)</f>
        <v>0</v>
      </c>
      <c r="O69" s="45">
        <f>C69-N69</f>
        <v>4</v>
      </c>
      <c r="P69" s="46">
        <f>O69/C69</f>
        <v>1</v>
      </c>
    </row>
    <row r="70" spans="1:16" ht="9.75" customHeight="1">
      <c r="A70" s="47"/>
      <c r="B70" s="48" t="s">
        <v>5</v>
      </c>
      <c r="C70" s="48">
        <f aca="true" t="shared" si="9" ref="C70:M70">SUM(C55:C59,C65:C69)</f>
        <v>6</v>
      </c>
      <c r="D70" s="49">
        <f t="shared" si="9"/>
        <v>4</v>
      </c>
      <c r="E70" s="50">
        <f t="shared" si="9"/>
        <v>2</v>
      </c>
      <c r="F70" s="50">
        <f t="shared" si="9"/>
        <v>0</v>
      </c>
      <c r="G70" s="50">
        <f t="shared" si="9"/>
        <v>2</v>
      </c>
      <c r="H70" s="50">
        <f t="shared" si="9"/>
        <v>2</v>
      </c>
      <c r="I70" s="50">
        <f t="shared" si="9"/>
        <v>2</v>
      </c>
      <c r="J70" s="50">
        <f t="shared" si="9"/>
        <v>3</v>
      </c>
      <c r="K70" s="50">
        <f t="shared" si="9"/>
        <v>2</v>
      </c>
      <c r="L70" s="50">
        <f t="shared" si="9"/>
        <v>2</v>
      </c>
      <c r="M70" s="51">
        <f t="shared" si="9"/>
        <v>4</v>
      </c>
      <c r="N70" s="52">
        <f>MIN(D70:M70)</f>
        <v>0</v>
      </c>
      <c r="O70" s="53">
        <f>C70-N70</f>
        <v>6</v>
      </c>
      <c r="P70" s="54">
        <f>O70/C70</f>
        <v>1</v>
      </c>
    </row>
    <row r="71" spans="1:16" ht="9.75" customHeight="1">
      <c r="A71" s="39" t="s">
        <v>11</v>
      </c>
      <c r="B71" s="55" t="s">
        <v>0</v>
      </c>
      <c r="C71" s="55"/>
      <c r="D71" s="56"/>
      <c r="E71" s="57"/>
      <c r="F71" s="57"/>
      <c r="G71" s="57"/>
      <c r="H71" s="57"/>
      <c r="I71" s="57"/>
      <c r="J71" s="57"/>
      <c r="K71" s="57"/>
      <c r="L71" s="57"/>
      <c r="M71" s="58"/>
      <c r="N71" s="59"/>
      <c r="O71" s="60"/>
      <c r="P71" s="61"/>
    </row>
    <row r="72" spans="1:16" ht="9.75" customHeight="1">
      <c r="A72" s="5"/>
      <c r="B72" s="40" t="s">
        <v>1</v>
      </c>
      <c r="C72" s="40"/>
      <c r="D72" s="41"/>
      <c r="E72" s="42"/>
      <c r="F72" s="42"/>
      <c r="G72" s="42"/>
      <c r="H72" s="42"/>
      <c r="I72" s="42"/>
      <c r="J72" s="42"/>
      <c r="K72" s="42"/>
      <c r="L72" s="42"/>
      <c r="M72" s="43"/>
      <c r="N72" s="44"/>
      <c r="O72" s="45"/>
      <c r="P72" s="46"/>
    </row>
    <row r="73" spans="1:16" ht="9.75" customHeight="1">
      <c r="A73" s="5"/>
      <c r="B73" s="40" t="s">
        <v>2</v>
      </c>
      <c r="C73" s="40"/>
      <c r="D73" s="41"/>
      <c r="E73" s="42"/>
      <c r="F73" s="42"/>
      <c r="G73" s="42"/>
      <c r="H73" s="42"/>
      <c r="I73" s="42"/>
      <c r="J73" s="42"/>
      <c r="K73" s="42"/>
      <c r="L73" s="42"/>
      <c r="M73" s="43"/>
      <c r="N73" s="44"/>
      <c r="O73" s="45"/>
      <c r="P73" s="46"/>
    </row>
    <row r="74" spans="1:16" ht="9.75" customHeight="1">
      <c r="A74" s="5"/>
      <c r="B74" s="40" t="s">
        <v>495</v>
      </c>
      <c r="C74" s="40"/>
      <c r="D74" s="41"/>
      <c r="E74" s="42"/>
      <c r="F74" s="42"/>
      <c r="G74" s="42"/>
      <c r="H74" s="42"/>
      <c r="I74" s="42"/>
      <c r="J74" s="42"/>
      <c r="K74" s="42"/>
      <c r="L74" s="42"/>
      <c r="M74" s="43"/>
      <c r="N74" s="44"/>
      <c r="O74" s="45"/>
      <c r="P74" s="46"/>
    </row>
    <row r="75" spans="1:16" ht="9.75" customHeight="1">
      <c r="A75" s="5"/>
      <c r="B75" s="40" t="s">
        <v>3</v>
      </c>
      <c r="C75" s="40"/>
      <c r="D75" s="41"/>
      <c r="E75" s="42"/>
      <c r="F75" s="42"/>
      <c r="G75" s="42"/>
      <c r="H75" s="42"/>
      <c r="I75" s="42"/>
      <c r="J75" s="42"/>
      <c r="K75" s="42"/>
      <c r="L75" s="42"/>
      <c r="M75" s="43"/>
      <c r="N75" s="44"/>
      <c r="O75" s="45"/>
      <c r="P75" s="46"/>
    </row>
    <row r="76" spans="1:16" ht="9.75" customHeight="1">
      <c r="A76" s="5"/>
      <c r="B76" s="40" t="s">
        <v>300</v>
      </c>
      <c r="C76" s="40"/>
      <c r="D76" s="41"/>
      <c r="E76" s="42"/>
      <c r="F76" s="42"/>
      <c r="G76" s="42"/>
      <c r="H76" s="42"/>
      <c r="I76" s="42"/>
      <c r="J76" s="42"/>
      <c r="K76" s="42"/>
      <c r="L76" s="42"/>
      <c r="M76" s="43"/>
      <c r="N76" s="44"/>
      <c r="O76" s="45"/>
      <c r="P76" s="46"/>
    </row>
    <row r="77" spans="1:16" ht="9.75" customHeight="1">
      <c r="A77" s="5"/>
      <c r="B77" s="40" t="s">
        <v>300</v>
      </c>
      <c r="C77" s="40"/>
      <c r="D77" s="41"/>
      <c r="E77" s="42"/>
      <c r="F77" s="42"/>
      <c r="G77" s="42"/>
      <c r="H77" s="42"/>
      <c r="I77" s="42"/>
      <c r="J77" s="42"/>
      <c r="K77" s="42"/>
      <c r="L77" s="42"/>
      <c r="M77" s="43"/>
      <c r="N77" s="44"/>
      <c r="O77" s="45"/>
      <c r="P77" s="46"/>
    </row>
    <row r="78" spans="1:16" ht="9.75" customHeight="1">
      <c r="A78" s="5"/>
      <c r="B78" s="40" t="s">
        <v>300</v>
      </c>
      <c r="C78" s="40"/>
      <c r="D78" s="41"/>
      <c r="E78" s="42"/>
      <c r="F78" s="42"/>
      <c r="G78" s="42"/>
      <c r="H78" s="42"/>
      <c r="I78" s="42"/>
      <c r="J78" s="42"/>
      <c r="K78" s="42"/>
      <c r="L78" s="42"/>
      <c r="M78" s="43"/>
      <c r="N78" s="44"/>
      <c r="O78" s="45"/>
      <c r="P78" s="46"/>
    </row>
    <row r="79" spans="1:16" ht="9.75" customHeight="1">
      <c r="A79" s="5"/>
      <c r="B79" s="40" t="s">
        <v>300</v>
      </c>
      <c r="C79" s="40"/>
      <c r="D79" s="41"/>
      <c r="E79" s="42"/>
      <c r="F79" s="42"/>
      <c r="G79" s="42"/>
      <c r="H79" s="42"/>
      <c r="I79" s="42"/>
      <c r="J79" s="42"/>
      <c r="K79" s="42"/>
      <c r="L79" s="42"/>
      <c r="M79" s="43"/>
      <c r="N79" s="44"/>
      <c r="O79" s="45"/>
      <c r="P79" s="46"/>
    </row>
    <row r="80" spans="1:16" ht="9.75" customHeight="1">
      <c r="A80" s="5"/>
      <c r="B80" s="40" t="s">
        <v>300</v>
      </c>
      <c r="C80" s="40"/>
      <c r="D80" s="41"/>
      <c r="E80" s="42"/>
      <c r="F80" s="42"/>
      <c r="G80" s="42"/>
      <c r="H80" s="42"/>
      <c r="I80" s="42"/>
      <c r="J80" s="42"/>
      <c r="K80" s="42"/>
      <c r="L80" s="42"/>
      <c r="M80" s="43"/>
      <c r="N80" s="44"/>
      <c r="O80" s="45"/>
      <c r="P80" s="46"/>
    </row>
    <row r="81" spans="1:16" ht="9.75" customHeight="1">
      <c r="A81" s="5"/>
      <c r="B81" s="40" t="s">
        <v>301</v>
      </c>
      <c r="C81" s="40"/>
      <c r="D81" s="41"/>
      <c r="E81" s="42"/>
      <c r="F81" s="42"/>
      <c r="G81" s="42"/>
      <c r="H81" s="42"/>
      <c r="I81" s="42"/>
      <c r="J81" s="42"/>
      <c r="K81" s="42"/>
      <c r="L81" s="42"/>
      <c r="M81" s="43"/>
      <c r="N81" s="44"/>
      <c r="O81" s="45"/>
      <c r="P81" s="46"/>
    </row>
    <row r="82" spans="1:16" ht="9.75" customHeight="1">
      <c r="A82" s="5"/>
      <c r="B82" s="40" t="s">
        <v>109</v>
      </c>
      <c r="C82" s="40">
        <v>1</v>
      </c>
      <c r="D82" s="41">
        <v>1</v>
      </c>
      <c r="E82" s="42">
        <v>1</v>
      </c>
      <c r="F82" s="42">
        <v>1</v>
      </c>
      <c r="G82" s="42">
        <v>1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3">
        <v>0</v>
      </c>
      <c r="N82" s="44">
        <f>MIN(D82:M82)</f>
        <v>0</v>
      </c>
      <c r="O82" s="45">
        <f>C82-N82</f>
        <v>1</v>
      </c>
      <c r="P82" s="46">
        <f>O82/C82</f>
        <v>1</v>
      </c>
    </row>
    <row r="83" spans="1:16" ht="9.75" customHeight="1">
      <c r="A83" s="5"/>
      <c r="B83" s="40" t="s">
        <v>296</v>
      </c>
      <c r="C83" s="40"/>
      <c r="D83" s="41"/>
      <c r="E83" s="42"/>
      <c r="F83" s="42"/>
      <c r="G83" s="42"/>
      <c r="H83" s="42"/>
      <c r="I83" s="42"/>
      <c r="J83" s="42"/>
      <c r="K83" s="42"/>
      <c r="L83" s="42"/>
      <c r="M83" s="43"/>
      <c r="N83" s="44"/>
      <c r="O83" s="45"/>
      <c r="P83" s="46"/>
    </row>
    <row r="84" spans="1:16" ht="9.75" customHeight="1">
      <c r="A84" s="5"/>
      <c r="B84" s="40" t="s">
        <v>297</v>
      </c>
      <c r="C84" s="40">
        <v>2</v>
      </c>
      <c r="D84" s="41">
        <v>2</v>
      </c>
      <c r="E84" s="42">
        <v>2</v>
      </c>
      <c r="F84" s="42">
        <v>1</v>
      </c>
      <c r="G84" s="42">
        <v>1</v>
      </c>
      <c r="H84" s="42">
        <v>1</v>
      </c>
      <c r="I84" s="42">
        <v>1</v>
      </c>
      <c r="J84" s="42">
        <v>1</v>
      </c>
      <c r="K84" s="42">
        <v>2</v>
      </c>
      <c r="L84" s="42">
        <v>1</v>
      </c>
      <c r="M84" s="43">
        <v>1</v>
      </c>
      <c r="N84" s="44">
        <f>MIN(D84:M84)</f>
        <v>1</v>
      </c>
      <c r="O84" s="45">
        <f>C84-N84</f>
        <v>1</v>
      </c>
      <c r="P84" s="46">
        <f>O84/C84</f>
        <v>0.5</v>
      </c>
    </row>
    <row r="85" spans="1:16" ht="9.75" customHeight="1">
      <c r="A85" s="5"/>
      <c r="B85" s="40" t="s">
        <v>4</v>
      </c>
      <c r="C85" s="40">
        <v>4</v>
      </c>
      <c r="D85" s="41">
        <v>4</v>
      </c>
      <c r="E85" s="42">
        <v>3</v>
      </c>
      <c r="F85" s="42">
        <v>2</v>
      </c>
      <c r="G85" s="42">
        <v>1</v>
      </c>
      <c r="H85" s="42">
        <v>1</v>
      </c>
      <c r="I85" s="42">
        <v>2</v>
      </c>
      <c r="J85" s="42">
        <v>2</v>
      </c>
      <c r="K85" s="42">
        <v>2</v>
      </c>
      <c r="L85" s="42">
        <v>1</v>
      </c>
      <c r="M85" s="43">
        <v>1</v>
      </c>
      <c r="N85" s="44">
        <f>MIN(D85:M85)</f>
        <v>1</v>
      </c>
      <c r="O85" s="45">
        <f>C85-N85</f>
        <v>3</v>
      </c>
      <c r="P85" s="46">
        <f>O85/C85</f>
        <v>0.75</v>
      </c>
    </row>
    <row r="86" spans="1:16" ht="9.75" customHeight="1">
      <c r="A86" s="47"/>
      <c r="B86" s="48" t="s">
        <v>5</v>
      </c>
      <c r="C86" s="48">
        <f aca="true" t="shared" si="10" ref="C86:M86">SUM(C71:C75,C81:C85)</f>
        <v>7</v>
      </c>
      <c r="D86" s="49">
        <f t="shared" si="10"/>
        <v>7</v>
      </c>
      <c r="E86" s="50">
        <f t="shared" si="10"/>
        <v>6</v>
      </c>
      <c r="F86" s="50">
        <f t="shared" si="10"/>
        <v>4</v>
      </c>
      <c r="G86" s="50">
        <f t="shared" si="10"/>
        <v>3</v>
      </c>
      <c r="H86" s="50">
        <f t="shared" si="10"/>
        <v>2</v>
      </c>
      <c r="I86" s="50">
        <f t="shared" si="10"/>
        <v>3</v>
      </c>
      <c r="J86" s="50">
        <f t="shared" si="10"/>
        <v>3</v>
      </c>
      <c r="K86" s="50">
        <f t="shared" si="10"/>
        <v>4</v>
      </c>
      <c r="L86" s="50">
        <f t="shared" si="10"/>
        <v>2</v>
      </c>
      <c r="M86" s="51">
        <f t="shared" si="10"/>
        <v>2</v>
      </c>
      <c r="N86" s="52">
        <f>MIN(D86:M86)</f>
        <v>2</v>
      </c>
      <c r="O86" s="53">
        <f>C86-N86</f>
        <v>5</v>
      </c>
      <c r="P86" s="54">
        <f>O86/C86</f>
        <v>0.7142857142857143</v>
      </c>
    </row>
    <row r="87" spans="1:16" ht="9.75" customHeight="1">
      <c r="A87" s="39" t="s">
        <v>12</v>
      </c>
      <c r="B87" s="55" t="s">
        <v>0</v>
      </c>
      <c r="C87" s="55"/>
      <c r="D87" s="56"/>
      <c r="E87" s="57"/>
      <c r="F87" s="57"/>
      <c r="G87" s="57"/>
      <c r="H87" s="57"/>
      <c r="I87" s="57"/>
      <c r="J87" s="57"/>
      <c r="K87" s="57"/>
      <c r="L87" s="57"/>
      <c r="M87" s="58"/>
      <c r="N87" s="59"/>
      <c r="O87" s="60"/>
      <c r="P87" s="61"/>
    </row>
    <row r="88" spans="1:16" ht="9.75" customHeight="1">
      <c r="A88" s="5"/>
      <c r="B88" s="40" t="s">
        <v>1</v>
      </c>
      <c r="C88" s="40"/>
      <c r="D88" s="41"/>
      <c r="E88" s="42"/>
      <c r="F88" s="42"/>
      <c r="G88" s="42"/>
      <c r="H88" s="42"/>
      <c r="I88" s="42"/>
      <c r="J88" s="42"/>
      <c r="K88" s="42"/>
      <c r="L88" s="42"/>
      <c r="M88" s="43"/>
      <c r="N88" s="44"/>
      <c r="O88" s="45"/>
      <c r="P88" s="46"/>
    </row>
    <row r="89" spans="1:16" ht="9.75" customHeight="1">
      <c r="A89" s="5"/>
      <c r="B89" s="40" t="s">
        <v>2</v>
      </c>
      <c r="C89" s="40"/>
      <c r="D89" s="41"/>
      <c r="E89" s="42"/>
      <c r="F89" s="42"/>
      <c r="G89" s="42"/>
      <c r="H89" s="42"/>
      <c r="I89" s="42"/>
      <c r="J89" s="42"/>
      <c r="K89" s="42"/>
      <c r="L89" s="42"/>
      <c r="M89" s="43"/>
      <c r="N89" s="44"/>
      <c r="O89" s="45"/>
      <c r="P89" s="46"/>
    </row>
    <row r="90" spans="1:16" ht="9.75" customHeight="1">
      <c r="A90" s="5"/>
      <c r="B90" s="40" t="s">
        <v>495</v>
      </c>
      <c r="C90" s="40"/>
      <c r="D90" s="41"/>
      <c r="E90" s="42"/>
      <c r="F90" s="42"/>
      <c r="G90" s="42"/>
      <c r="H90" s="42"/>
      <c r="I90" s="42"/>
      <c r="J90" s="42"/>
      <c r="K90" s="42"/>
      <c r="L90" s="42"/>
      <c r="M90" s="43"/>
      <c r="N90" s="44"/>
      <c r="O90" s="45"/>
      <c r="P90" s="46"/>
    </row>
    <row r="91" spans="1:16" ht="9.75" customHeight="1">
      <c r="A91" s="5"/>
      <c r="B91" s="40" t="s">
        <v>3</v>
      </c>
      <c r="C91" s="40"/>
      <c r="D91" s="41"/>
      <c r="E91" s="42"/>
      <c r="F91" s="42"/>
      <c r="G91" s="42"/>
      <c r="H91" s="42"/>
      <c r="I91" s="42"/>
      <c r="J91" s="42"/>
      <c r="K91" s="42"/>
      <c r="L91" s="42"/>
      <c r="M91" s="43"/>
      <c r="N91" s="44"/>
      <c r="O91" s="45"/>
      <c r="P91" s="46"/>
    </row>
    <row r="92" spans="1:16" ht="9.75" customHeight="1">
      <c r="A92" s="5"/>
      <c r="B92" s="40" t="s">
        <v>299</v>
      </c>
      <c r="C92" s="40">
        <v>14</v>
      </c>
      <c r="D92" s="41">
        <v>5</v>
      </c>
      <c r="E92" s="42">
        <v>1</v>
      </c>
      <c r="F92" s="42">
        <v>0</v>
      </c>
      <c r="G92" s="42">
        <v>0</v>
      </c>
      <c r="H92" s="42">
        <v>0</v>
      </c>
      <c r="I92" s="42">
        <v>1</v>
      </c>
      <c r="J92" s="42">
        <v>0</v>
      </c>
      <c r="K92" s="42">
        <v>0</v>
      </c>
      <c r="L92" s="42">
        <v>3</v>
      </c>
      <c r="M92" s="43">
        <v>3</v>
      </c>
      <c r="N92" s="44">
        <f>MIN(D92:M92)</f>
        <v>0</v>
      </c>
      <c r="O92" s="45">
        <f>C92-N92</f>
        <v>14</v>
      </c>
      <c r="P92" s="46">
        <f>O92/C92</f>
        <v>1</v>
      </c>
    </row>
    <row r="93" spans="1:16" ht="9.75" customHeight="1">
      <c r="A93" s="5"/>
      <c r="B93" s="40" t="s">
        <v>300</v>
      </c>
      <c r="C93" s="40"/>
      <c r="D93" s="41"/>
      <c r="E93" s="42"/>
      <c r="F93" s="42"/>
      <c r="G93" s="42"/>
      <c r="H93" s="42"/>
      <c r="I93" s="42"/>
      <c r="J93" s="42"/>
      <c r="K93" s="42"/>
      <c r="L93" s="42"/>
      <c r="M93" s="43"/>
      <c r="N93" s="44"/>
      <c r="O93" s="45"/>
      <c r="P93" s="46"/>
    </row>
    <row r="94" spans="1:16" ht="9.75" customHeight="1">
      <c r="A94" s="5"/>
      <c r="B94" s="40" t="s">
        <v>300</v>
      </c>
      <c r="C94" s="40"/>
      <c r="D94" s="41"/>
      <c r="E94" s="42"/>
      <c r="F94" s="42"/>
      <c r="G94" s="42"/>
      <c r="H94" s="42"/>
      <c r="I94" s="42"/>
      <c r="J94" s="42"/>
      <c r="K94" s="42"/>
      <c r="L94" s="42"/>
      <c r="M94" s="43"/>
      <c r="N94" s="44"/>
      <c r="O94" s="45"/>
      <c r="P94" s="46"/>
    </row>
    <row r="95" spans="1:16" ht="9.75" customHeight="1">
      <c r="A95" s="5"/>
      <c r="B95" s="40" t="s">
        <v>300</v>
      </c>
      <c r="C95" s="40"/>
      <c r="D95" s="41"/>
      <c r="E95" s="42"/>
      <c r="F95" s="42"/>
      <c r="G95" s="42"/>
      <c r="H95" s="42"/>
      <c r="I95" s="42"/>
      <c r="J95" s="42"/>
      <c r="K95" s="42"/>
      <c r="L95" s="42"/>
      <c r="M95" s="43"/>
      <c r="N95" s="44"/>
      <c r="O95" s="45"/>
      <c r="P95" s="46"/>
    </row>
    <row r="96" spans="1:16" ht="9.75" customHeight="1">
      <c r="A96" s="5"/>
      <c r="B96" s="40" t="s">
        <v>300</v>
      </c>
      <c r="C96" s="40"/>
      <c r="D96" s="41"/>
      <c r="E96" s="42"/>
      <c r="F96" s="42"/>
      <c r="G96" s="42"/>
      <c r="H96" s="42"/>
      <c r="I96" s="42"/>
      <c r="J96" s="42"/>
      <c r="K96" s="42"/>
      <c r="L96" s="42"/>
      <c r="M96" s="43"/>
      <c r="N96" s="44"/>
      <c r="O96" s="45"/>
      <c r="P96" s="46"/>
    </row>
    <row r="97" spans="1:16" ht="9.75" customHeight="1">
      <c r="A97" s="5"/>
      <c r="B97" s="40" t="s">
        <v>301</v>
      </c>
      <c r="C97" s="40">
        <f aca="true" t="shared" si="11" ref="C97:M97">SUM(C92:C96)</f>
        <v>14</v>
      </c>
      <c r="D97" s="41">
        <f t="shared" si="11"/>
        <v>5</v>
      </c>
      <c r="E97" s="42">
        <f t="shared" si="11"/>
        <v>1</v>
      </c>
      <c r="F97" s="42">
        <f t="shared" si="11"/>
        <v>0</v>
      </c>
      <c r="G97" s="42">
        <f t="shared" si="11"/>
        <v>0</v>
      </c>
      <c r="H97" s="42">
        <f t="shared" si="11"/>
        <v>0</v>
      </c>
      <c r="I97" s="42">
        <f t="shared" si="11"/>
        <v>1</v>
      </c>
      <c r="J97" s="42">
        <f t="shared" si="11"/>
        <v>0</v>
      </c>
      <c r="K97" s="42">
        <f t="shared" si="11"/>
        <v>0</v>
      </c>
      <c r="L97" s="42">
        <f t="shared" si="11"/>
        <v>3</v>
      </c>
      <c r="M97" s="43">
        <f t="shared" si="11"/>
        <v>3</v>
      </c>
      <c r="N97" s="44">
        <f>MIN(D97:M97)</f>
        <v>0</v>
      </c>
      <c r="O97" s="45">
        <f>C97-N97</f>
        <v>14</v>
      </c>
      <c r="P97" s="46">
        <f>O97/C97</f>
        <v>1</v>
      </c>
    </row>
    <row r="98" spans="1:16" ht="9.75" customHeight="1">
      <c r="A98" s="5"/>
      <c r="B98" s="40" t="s">
        <v>109</v>
      </c>
      <c r="C98" s="40"/>
      <c r="D98" s="41"/>
      <c r="E98" s="42"/>
      <c r="F98" s="42"/>
      <c r="G98" s="42"/>
      <c r="H98" s="42"/>
      <c r="I98" s="42"/>
      <c r="J98" s="42"/>
      <c r="K98" s="42"/>
      <c r="L98" s="42"/>
      <c r="M98" s="43"/>
      <c r="N98" s="44"/>
      <c r="O98" s="45"/>
      <c r="P98" s="46"/>
    </row>
    <row r="99" spans="1:16" ht="9.75" customHeight="1">
      <c r="A99" s="5"/>
      <c r="B99" s="40" t="s">
        <v>296</v>
      </c>
      <c r="C99" s="40"/>
      <c r="D99" s="41"/>
      <c r="E99" s="42"/>
      <c r="F99" s="42"/>
      <c r="G99" s="42"/>
      <c r="H99" s="42"/>
      <c r="I99" s="42"/>
      <c r="J99" s="42"/>
      <c r="K99" s="42"/>
      <c r="L99" s="42"/>
      <c r="M99" s="43"/>
      <c r="N99" s="44"/>
      <c r="O99" s="45"/>
      <c r="P99" s="46"/>
    </row>
    <row r="100" spans="1:16" ht="9.75" customHeight="1">
      <c r="A100" s="5"/>
      <c r="B100" s="40" t="s">
        <v>297</v>
      </c>
      <c r="C100" s="40"/>
      <c r="D100" s="41"/>
      <c r="E100" s="42"/>
      <c r="F100" s="42"/>
      <c r="G100" s="42"/>
      <c r="H100" s="42"/>
      <c r="I100" s="42"/>
      <c r="J100" s="42"/>
      <c r="K100" s="42"/>
      <c r="L100" s="42"/>
      <c r="M100" s="43"/>
      <c r="N100" s="44"/>
      <c r="O100" s="45"/>
      <c r="P100" s="46"/>
    </row>
    <row r="101" spans="1:16" ht="9.75" customHeight="1">
      <c r="A101" s="5"/>
      <c r="B101" s="40" t="s">
        <v>4</v>
      </c>
      <c r="C101" s="40"/>
      <c r="D101" s="41"/>
      <c r="E101" s="42"/>
      <c r="F101" s="42"/>
      <c r="G101" s="42"/>
      <c r="H101" s="42"/>
      <c r="I101" s="42"/>
      <c r="J101" s="42"/>
      <c r="K101" s="42"/>
      <c r="L101" s="42"/>
      <c r="M101" s="43"/>
      <c r="N101" s="44"/>
      <c r="O101" s="45"/>
      <c r="P101" s="46"/>
    </row>
    <row r="102" spans="1:16" ht="9.75" customHeight="1">
      <c r="A102" s="47"/>
      <c r="B102" s="48" t="s">
        <v>5</v>
      </c>
      <c r="C102" s="48">
        <f aca="true" t="shared" si="12" ref="C102:M102">SUM(C87:C91,C97:C101)</f>
        <v>14</v>
      </c>
      <c r="D102" s="49">
        <f t="shared" si="12"/>
        <v>5</v>
      </c>
      <c r="E102" s="50">
        <f t="shared" si="12"/>
        <v>1</v>
      </c>
      <c r="F102" s="50">
        <f t="shared" si="12"/>
        <v>0</v>
      </c>
      <c r="G102" s="50">
        <f t="shared" si="12"/>
        <v>0</v>
      </c>
      <c r="H102" s="50">
        <f t="shared" si="12"/>
        <v>0</v>
      </c>
      <c r="I102" s="50">
        <f t="shared" si="12"/>
        <v>1</v>
      </c>
      <c r="J102" s="50">
        <f t="shared" si="12"/>
        <v>0</v>
      </c>
      <c r="K102" s="50">
        <f t="shared" si="12"/>
        <v>0</v>
      </c>
      <c r="L102" s="50">
        <f t="shared" si="12"/>
        <v>3</v>
      </c>
      <c r="M102" s="51">
        <f t="shared" si="12"/>
        <v>3</v>
      </c>
      <c r="N102" s="52">
        <f>MIN(D102:M102)</f>
        <v>0</v>
      </c>
      <c r="O102" s="53">
        <f>C102-N102</f>
        <v>14</v>
      </c>
      <c r="P102" s="54">
        <f>O102/C102</f>
        <v>1</v>
      </c>
    </row>
    <row r="103" spans="1:16" ht="9.75" customHeight="1">
      <c r="A103" s="39" t="s">
        <v>13</v>
      </c>
      <c r="B103" s="55" t="s">
        <v>0</v>
      </c>
      <c r="C103" s="55"/>
      <c r="D103" s="56"/>
      <c r="E103" s="57"/>
      <c r="F103" s="57"/>
      <c r="G103" s="57"/>
      <c r="H103" s="57"/>
      <c r="I103" s="57"/>
      <c r="J103" s="57"/>
      <c r="K103" s="57"/>
      <c r="L103" s="57"/>
      <c r="M103" s="58"/>
      <c r="N103" s="59"/>
      <c r="O103" s="60"/>
      <c r="P103" s="61"/>
    </row>
    <row r="104" spans="1:16" ht="9.75" customHeight="1">
      <c r="A104" s="5"/>
      <c r="B104" s="40" t="s">
        <v>1</v>
      </c>
      <c r="C104" s="40"/>
      <c r="D104" s="41"/>
      <c r="E104" s="42"/>
      <c r="F104" s="42"/>
      <c r="G104" s="42"/>
      <c r="H104" s="42"/>
      <c r="I104" s="42"/>
      <c r="J104" s="42"/>
      <c r="K104" s="42"/>
      <c r="L104" s="42"/>
      <c r="M104" s="43"/>
      <c r="N104" s="44"/>
      <c r="O104" s="45"/>
      <c r="P104" s="46"/>
    </row>
    <row r="105" spans="1:16" ht="9.75" customHeight="1">
      <c r="A105" s="5"/>
      <c r="B105" s="40" t="s">
        <v>2</v>
      </c>
      <c r="C105" s="40"/>
      <c r="D105" s="41"/>
      <c r="E105" s="42"/>
      <c r="F105" s="42"/>
      <c r="G105" s="42"/>
      <c r="H105" s="42"/>
      <c r="I105" s="42"/>
      <c r="J105" s="42"/>
      <c r="K105" s="42"/>
      <c r="L105" s="42"/>
      <c r="M105" s="43"/>
      <c r="N105" s="44"/>
      <c r="O105" s="45"/>
      <c r="P105" s="46"/>
    </row>
    <row r="106" spans="1:16" ht="9.75" customHeight="1">
      <c r="A106" s="5"/>
      <c r="B106" s="40" t="s">
        <v>495</v>
      </c>
      <c r="C106" s="40"/>
      <c r="D106" s="41"/>
      <c r="E106" s="42"/>
      <c r="F106" s="42"/>
      <c r="G106" s="42"/>
      <c r="H106" s="42"/>
      <c r="I106" s="42"/>
      <c r="J106" s="42"/>
      <c r="K106" s="42"/>
      <c r="L106" s="42"/>
      <c r="M106" s="43"/>
      <c r="N106" s="44"/>
      <c r="O106" s="45"/>
      <c r="P106" s="46"/>
    </row>
    <row r="107" spans="1:16" ht="9.75" customHeight="1">
      <c r="A107" s="5"/>
      <c r="B107" s="40" t="s">
        <v>3</v>
      </c>
      <c r="C107" s="40"/>
      <c r="D107" s="41"/>
      <c r="E107" s="42"/>
      <c r="F107" s="42"/>
      <c r="G107" s="42"/>
      <c r="H107" s="42"/>
      <c r="I107" s="42"/>
      <c r="J107" s="42"/>
      <c r="K107" s="42"/>
      <c r="L107" s="42"/>
      <c r="M107" s="43"/>
      <c r="N107" s="44"/>
      <c r="O107" s="45"/>
      <c r="P107" s="46"/>
    </row>
    <row r="108" spans="1:16" ht="9.75" customHeight="1">
      <c r="A108" s="5"/>
      <c r="B108" s="40" t="s">
        <v>302</v>
      </c>
      <c r="C108" s="40">
        <v>1</v>
      </c>
      <c r="D108" s="41">
        <v>1</v>
      </c>
      <c r="E108" s="42">
        <v>1</v>
      </c>
      <c r="F108" s="42">
        <v>1</v>
      </c>
      <c r="G108" s="42">
        <v>1</v>
      </c>
      <c r="H108" s="42">
        <v>1</v>
      </c>
      <c r="I108" s="42">
        <v>1</v>
      </c>
      <c r="J108" s="42">
        <v>1</v>
      </c>
      <c r="K108" s="42">
        <v>1</v>
      </c>
      <c r="L108" s="42">
        <v>0</v>
      </c>
      <c r="M108" s="43">
        <v>0</v>
      </c>
      <c r="N108" s="44">
        <f>MIN(D108:M108)</f>
        <v>0</v>
      </c>
      <c r="O108" s="45">
        <f>C108-N108</f>
        <v>1</v>
      </c>
      <c r="P108" s="46">
        <f>O108/C108</f>
        <v>1</v>
      </c>
    </row>
    <row r="109" spans="1:16" ht="9.75" customHeight="1">
      <c r="A109" s="5"/>
      <c r="B109" s="40" t="s">
        <v>299</v>
      </c>
      <c r="C109" s="40">
        <v>28</v>
      </c>
      <c r="D109" s="41">
        <v>9</v>
      </c>
      <c r="E109" s="42">
        <v>4</v>
      </c>
      <c r="F109" s="42">
        <v>0</v>
      </c>
      <c r="G109" s="42">
        <v>0</v>
      </c>
      <c r="H109" s="42">
        <v>0</v>
      </c>
      <c r="I109" s="42">
        <v>0</v>
      </c>
      <c r="J109" s="42">
        <v>1</v>
      </c>
      <c r="K109" s="42">
        <v>2</v>
      </c>
      <c r="L109" s="42">
        <v>2</v>
      </c>
      <c r="M109" s="43">
        <v>7</v>
      </c>
      <c r="N109" s="44">
        <f>MIN(D109:M109)</f>
        <v>0</v>
      </c>
      <c r="O109" s="45">
        <f>C109-N109</f>
        <v>28</v>
      </c>
      <c r="P109" s="46">
        <f>O109/C109</f>
        <v>1</v>
      </c>
    </row>
    <row r="110" spans="1:16" ht="9.75" customHeight="1">
      <c r="A110" s="5"/>
      <c r="B110" s="40" t="s">
        <v>300</v>
      </c>
      <c r="C110" s="40"/>
      <c r="D110" s="41"/>
      <c r="E110" s="42"/>
      <c r="F110" s="42"/>
      <c r="G110" s="42"/>
      <c r="H110" s="42"/>
      <c r="I110" s="42"/>
      <c r="J110" s="42"/>
      <c r="K110" s="42"/>
      <c r="L110" s="42"/>
      <c r="M110" s="43"/>
      <c r="N110" s="44"/>
      <c r="O110" s="45"/>
      <c r="P110" s="46"/>
    </row>
    <row r="111" spans="1:16" ht="9.75" customHeight="1">
      <c r="A111" s="5"/>
      <c r="B111" s="40" t="s">
        <v>300</v>
      </c>
      <c r="C111" s="40"/>
      <c r="D111" s="41"/>
      <c r="E111" s="42"/>
      <c r="F111" s="42"/>
      <c r="G111" s="42"/>
      <c r="H111" s="42"/>
      <c r="I111" s="42"/>
      <c r="J111" s="42"/>
      <c r="K111" s="42"/>
      <c r="L111" s="42"/>
      <c r="M111" s="43"/>
      <c r="N111" s="44"/>
      <c r="O111" s="45"/>
      <c r="P111" s="46"/>
    </row>
    <row r="112" spans="1:16" ht="9.75" customHeight="1">
      <c r="A112" s="5"/>
      <c r="B112" s="40" t="s">
        <v>300</v>
      </c>
      <c r="C112" s="40"/>
      <c r="D112" s="41"/>
      <c r="E112" s="42"/>
      <c r="F112" s="42"/>
      <c r="G112" s="42"/>
      <c r="H112" s="42"/>
      <c r="I112" s="42"/>
      <c r="J112" s="42"/>
      <c r="K112" s="42"/>
      <c r="L112" s="42"/>
      <c r="M112" s="43"/>
      <c r="N112" s="44"/>
      <c r="O112" s="45"/>
      <c r="P112" s="46"/>
    </row>
    <row r="113" spans="1:16" ht="9.75" customHeight="1">
      <c r="A113" s="5"/>
      <c r="B113" s="40" t="s">
        <v>301</v>
      </c>
      <c r="C113" s="40">
        <f aca="true" t="shared" si="13" ref="C113:M113">SUM(C108:C112)</f>
        <v>29</v>
      </c>
      <c r="D113" s="41">
        <f t="shared" si="13"/>
        <v>10</v>
      </c>
      <c r="E113" s="42">
        <f t="shared" si="13"/>
        <v>5</v>
      </c>
      <c r="F113" s="42">
        <f t="shared" si="13"/>
        <v>1</v>
      </c>
      <c r="G113" s="42">
        <f t="shared" si="13"/>
        <v>1</v>
      </c>
      <c r="H113" s="42">
        <f t="shared" si="13"/>
        <v>1</v>
      </c>
      <c r="I113" s="42">
        <f t="shared" si="13"/>
        <v>1</v>
      </c>
      <c r="J113" s="42">
        <f t="shared" si="13"/>
        <v>2</v>
      </c>
      <c r="K113" s="42">
        <f t="shared" si="13"/>
        <v>3</v>
      </c>
      <c r="L113" s="42">
        <f t="shared" si="13"/>
        <v>2</v>
      </c>
      <c r="M113" s="43">
        <f t="shared" si="13"/>
        <v>7</v>
      </c>
      <c r="N113" s="44">
        <f aca="true" t="shared" si="14" ref="N113:N118">MIN(D113:M113)</f>
        <v>1</v>
      </c>
      <c r="O113" s="45">
        <f aca="true" t="shared" si="15" ref="O113:O118">C113-N113</f>
        <v>28</v>
      </c>
      <c r="P113" s="46">
        <f aca="true" t="shared" si="16" ref="P113:P118">O113/C113</f>
        <v>0.9655172413793104</v>
      </c>
    </row>
    <row r="114" spans="1:16" ht="9.75" customHeight="1">
      <c r="A114" s="5"/>
      <c r="B114" s="40" t="s">
        <v>109</v>
      </c>
      <c r="C114" s="40">
        <v>2</v>
      </c>
      <c r="D114" s="41">
        <v>1</v>
      </c>
      <c r="E114" s="42">
        <v>0</v>
      </c>
      <c r="F114" s="42">
        <v>1</v>
      </c>
      <c r="G114" s="42">
        <v>1</v>
      </c>
      <c r="H114" s="42">
        <v>1</v>
      </c>
      <c r="I114" s="42">
        <v>0</v>
      </c>
      <c r="J114" s="42">
        <v>1</v>
      </c>
      <c r="K114" s="42">
        <v>2</v>
      </c>
      <c r="L114" s="42">
        <v>1</v>
      </c>
      <c r="M114" s="43">
        <v>2</v>
      </c>
      <c r="N114" s="44">
        <f t="shared" si="14"/>
        <v>0</v>
      </c>
      <c r="O114" s="45">
        <f t="shared" si="15"/>
        <v>2</v>
      </c>
      <c r="P114" s="46">
        <f t="shared" si="16"/>
        <v>1</v>
      </c>
    </row>
    <row r="115" spans="1:16" ht="9.75" customHeight="1">
      <c r="A115" s="5"/>
      <c r="B115" s="40" t="s">
        <v>296</v>
      </c>
      <c r="C115" s="40">
        <v>5</v>
      </c>
      <c r="D115" s="41">
        <v>3</v>
      </c>
      <c r="E115" s="42">
        <v>2</v>
      </c>
      <c r="F115" s="42">
        <v>2</v>
      </c>
      <c r="G115" s="42">
        <v>2</v>
      </c>
      <c r="H115" s="42">
        <v>2</v>
      </c>
      <c r="I115" s="42">
        <v>1</v>
      </c>
      <c r="J115" s="42">
        <v>1</v>
      </c>
      <c r="K115" s="42">
        <v>1</v>
      </c>
      <c r="L115" s="42">
        <v>1</v>
      </c>
      <c r="M115" s="43">
        <v>1</v>
      </c>
      <c r="N115" s="44">
        <f t="shared" si="14"/>
        <v>1</v>
      </c>
      <c r="O115" s="45">
        <f t="shared" si="15"/>
        <v>4</v>
      </c>
      <c r="P115" s="46">
        <f t="shared" si="16"/>
        <v>0.8</v>
      </c>
    </row>
    <row r="116" spans="1:16" ht="9.75" customHeight="1">
      <c r="A116" s="5"/>
      <c r="B116" s="40" t="s">
        <v>297</v>
      </c>
      <c r="C116" s="40">
        <v>2</v>
      </c>
      <c r="D116" s="41">
        <v>1</v>
      </c>
      <c r="E116" s="42">
        <v>1</v>
      </c>
      <c r="F116" s="42">
        <v>1</v>
      </c>
      <c r="G116" s="42">
        <v>1</v>
      </c>
      <c r="H116" s="42">
        <v>1</v>
      </c>
      <c r="I116" s="42">
        <v>1</v>
      </c>
      <c r="J116" s="42">
        <v>1</v>
      </c>
      <c r="K116" s="42">
        <v>1</v>
      </c>
      <c r="L116" s="42">
        <v>1</v>
      </c>
      <c r="M116" s="43">
        <v>1</v>
      </c>
      <c r="N116" s="44">
        <f t="shared" si="14"/>
        <v>1</v>
      </c>
      <c r="O116" s="45">
        <f t="shared" si="15"/>
        <v>1</v>
      </c>
      <c r="P116" s="46">
        <f t="shared" si="16"/>
        <v>0.5</v>
      </c>
    </row>
    <row r="117" spans="1:16" ht="9.75" customHeight="1">
      <c r="A117" s="5"/>
      <c r="B117" s="40" t="s">
        <v>4</v>
      </c>
      <c r="C117" s="40">
        <v>1</v>
      </c>
      <c r="D117" s="41">
        <v>1</v>
      </c>
      <c r="E117" s="42">
        <v>1</v>
      </c>
      <c r="F117" s="42">
        <v>1</v>
      </c>
      <c r="G117" s="42">
        <v>1</v>
      </c>
      <c r="H117" s="42">
        <v>1</v>
      </c>
      <c r="I117" s="42">
        <v>1</v>
      </c>
      <c r="J117" s="42">
        <v>1</v>
      </c>
      <c r="K117" s="42">
        <v>0</v>
      </c>
      <c r="L117" s="42">
        <v>0</v>
      </c>
      <c r="M117" s="43">
        <v>0</v>
      </c>
      <c r="N117" s="44">
        <f t="shared" si="14"/>
        <v>0</v>
      </c>
      <c r="O117" s="45">
        <f t="shared" si="15"/>
        <v>1</v>
      </c>
      <c r="P117" s="46">
        <f t="shared" si="16"/>
        <v>1</v>
      </c>
    </row>
    <row r="118" spans="1:16" ht="9.75" customHeight="1">
      <c r="A118" s="47"/>
      <c r="B118" s="48" t="s">
        <v>5</v>
      </c>
      <c r="C118" s="48">
        <f aca="true" t="shared" si="17" ref="C118:M118">SUM(C103:C107,C113:C117)</f>
        <v>39</v>
      </c>
      <c r="D118" s="49">
        <f t="shared" si="17"/>
        <v>16</v>
      </c>
      <c r="E118" s="50">
        <f t="shared" si="17"/>
        <v>9</v>
      </c>
      <c r="F118" s="50">
        <f t="shared" si="17"/>
        <v>6</v>
      </c>
      <c r="G118" s="50">
        <f t="shared" si="17"/>
        <v>6</v>
      </c>
      <c r="H118" s="50">
        <f t="shared" si="17"/>
        <v>6</v>
      </c>
      <c r="I118" s="50">
        <f t="shared" si="17"/>
        <v>4</v>
      </c>
      <c r="J118" s="50">
        <f t="shared" si="17"/>
        <v>6</v>
      </c>
      <c r="K118" s="50">
        <f t="shared" si="17"/>
        <v>7</v>
      </c>
      <c r="L118" s="50">
        <f t="shared" si="17"/>
        <v>5</v>
      </c>
      <c r="M118" s="51">
        <f t="shared" si="17"/>
        <v>11</v>
      </c>
      <c r="N118" s="52">
        <f t="shared" si="14"/>
        <v>4</v>
      </c>
      <c r="O118" s="53">
        <f t="shared" si="15"/>
        <v>35</v>
      </c>
      <c r="P118" s="54">
        <f t="shared" si="16"/>
        <v>0.8974358974358975</v>
      </c>
    </row>
    <row r="119" spans="1:16" ht="9.75" customHeight="1">
      <c r="A119" s="39" t="s">
        <v>14</v>
      </c>
      <c r="B119" s="55" t="s">
        <v>0</v>
      </c>
      <c r="C119" s="55"/>
      <c r="D119" s="56"/>
      <c r="E119" s="57"/>
      <c r="F119" s="57"/>
      <c r="G119" s="57"/>
      <c r="H119" s="57"/>
      <c r="I119" s="57"/>
      <c r="J119" s="57"/>
      <c r="K119" s="57"/>
      <c r="L119" s="57"/>
      <c r="M119" s="58"/>
      <c r="N119" s="59"/>
      <c r="O119" s="60"/>
      <c r="P119" s="61"/>
    </row>
    <row r="120" spans="1:16" ht="9.75" customHeight="1">
      <c r="A120" s="5"/>
      <c r="B120" s="40" t="s">
        <v>1</v>
      </c>
      <c r="C120" s="40"/>
      <c r="D120" s="41"/>
      <c r="E120" s="42"/>
      <c r="F120" s="42"/>
      <c r="G120" s="42"/>
      <c r="H120" s="42"/>
      <c r="I120" s="42"/>
      <c r="J120" s="42"/>
      <c r="K120" s="42"/>
      <c r="L120" s="42"/>
      <c r="M120" s="43"/>
      <c r="N120" s="44"/>
      <c r="O120" s="45"/>
      <c r="P120" s="46"/>
    </row>
    <row r="121" spans="1:16" ht="9.75" customHeight="1">
      <c r="A121" s="5"/>
      <c r="B121" s="40" t="s">
        <v>2</v>
      </c>
      <c r="C121" s="40"/>
      <c r="D121" s="41"/>
      <c r="E121" s="42"/>
      <c r="F121" s="42"/>
      <c r="G121" s="42"/>
      <c r="H121" s="42"/>
      <c r="I121" s="42"/>
      <c r="J121" s="42"/>
      <c r="K121" s="42"/>
      <c r="L121" s="42"/>
      <c r="M121" s="43"/>
      <c r="N121" s="44"/>
      <c r="O121" s="45"/>
      <c r="P121" s="46"/>
    </row>
    <row r="122" spans="1:16" ht="9.75" customHeight="1">
      <c r="A122" s="5"/>
      <c r="B122" s="40" t="s">
        <v>495</v>
      </c>
      <c r="C122" s="40"/>
      <c r="D122" s="41"/>
      <c r="E122" s="42"/>
      <c r="F122" s="42"/>
      <c r="G122" s="42"/>
      <c r="H122" s="42"/>
      <c r="I122" s="42"/>
      <c r="J122" s="42"/>
      <c r="K122" s="42"/>
      <c r="L122" s="42"/>
      <c r="M122" s="43"/>
      <c r="N122" s="44"/>
      <c r="O122" s="45"/>
      <c r="P122" s="46"/>
    </row>
    <row r="123" spans="1:16" ht="9.75" customHeight="1">
      <c r="A123" s="5"/>
      <c r="B123" s="40" t="s">
        <v>3</v>
      </c>
      <c r="C123" s="40"/>
      <c r="D123" s="41"/>
      <c r="E123" s="42"/>
      <c r="F123" s="42"/>
      <c r="G123" s="42"/>
      <c r="H123" s="42"/>
      <c r="I123" s="42"/>
      <c r="J123" s="42"/>
      <c r="K123" s="42"/>
      <c r="L123" s="42"/>
      <c r="M123" s="43"/>
      <c r="N123" s="44"/>
      <c r="O123" s="45"/>
      <c r="P123" s="46"/>
    </row>
    <row r="124" spans="1:16" ht="9.75" customHeight="1">
      <c r="A124" s="5"/>
      <c r="B124" s="40" t="s">
        <v>299</v>
      </c>
      <c r="C124" s="40">
        <v>27</v>
      </c>
      <c r="D124" s="41">
        <v>13</v>
      </c>
      <c r="E124" s="42">
        <v>0</v>
      </c>
      <c r="F124" s="42">
        <v>0</v>
      </c>
      <c r="G124" s="42">
        <v>0</v>
      </c>
      <c r="H124" s="42">
        <v>1</v>
      </c>
      <c r="I124" s="42">
        <v>1</v>
      </c>
      <c r="J124" s="42">
        <v>1</v>
      </c>
      <c r="K124" s="42">
        <v>0</v>
      </c>
      <c r="L124" s="42">
        <v>2</v>
      </c>
      <c r="M124" s="43">
        <v>7</v>
      </c>
      <c r="N124" s="44">
        <f>MIN(D124:M124)</f>
        <v>0</v>
      </c>
      <c r="O124" s="45">
        <f>C124-N124</f>
        <v>27</v>
      </c>
      <c r="P124" s="46">
        <f>O124/C124</f>
        <v>1</v>
      </c>
    </row>
    <row r="125" spans="1:16" ht="9.75" customHeight="1">
      <c r="A125" s="5"/>
      <c r="B125" s="40" t="s">
        <v>300</v>
      </c>
      <c r="C125" s="40"/>
      <c r="D125" s="41"/>
      <c r="E125" s="42"/>
      <c r="F125" s="42"/>
      <c r="G125" s="42"/>
      <c r="H125" s="42"/>
      <c r="I125" s="42"/>
      <c r="J125" s="42"/>
      <c r="K125" s="42"/>
      <c r="L125" s="42"/>
      <c r="M125" s="43"/>
      <c r="N125" s="44"/>
      <c r="O125" s="45"/>
      <c r="P125" s="46"/>
    </row>
    <row r="126" spans="1:16" ht="9.75" customHeight="1">
      <c r="A126" s="5"/>
      <c r="B126" s="40" t="s">
        <v>300</v>
      </c>
      <c r="C126" s="40"/>
      <c r="D126" s="41"/>
      <c r="E126" s="42"/>
      <c r="F126" s="42"/>
      <c r="G126" s="42"/>
      <c r="H126" s="42"/>
      <c r="I126" s="42"/>
      <c r="J126" s="42"/>
      <c r="K126" s="42"/>
      <c r="L126" s="42"/>
      <c r="M126" s="43"/>
      <c r="N126" s="44"/>
      <c r="O126" s="45"/>
      <c r="P126" s="46"/>
    </row>
    <row r="127" spans="1:16" ht="9.75" customHeight="1">
      <c r="A127" s="5"/>
      <c r="B127" s="40" t="s">
        <v>300</v>
      </c>
      <c r="C127" s="40"/>
      <c r="D127" s="41"/>
      <c r="E127" s="42"/>
      <c r="F127" s="42"/>
      <c r="G127" s="42"/>
      <c r="H127" s="42"/>
      <c r="I127" s="42"/>
      <c r="J127" s="42"/>
      <c r="K127" s="42"/>
      <c r="L127" s="42"/>
      <c r="M127" s="43"/>
      <c r="N127" s="44"/>
      <c r="O127" s="45"/>
      <c r="P127" s="46"/>
    </row>
    <row r="128" spans="1:16" ht="9.75" customHeight="1">
      <c r="A128" s="5"/>
      <c r="B128" s="40" t="s">
        <v>300</v>
      </c>
      <c r="C128" s="40"/>
      <c r="D128" s="41"/>
      <c r="E128" s="42"/>
      <c r="F128" s="42"/>
      <c r="G128" s="42"/>
      <c r="H128" s="42"/>
      <c r="I128" s="42"/>
      <c r="J128" s="42"/>
      <c r="K128" s="42"/>
      <c r="L128" s="42"/>
      <c r="M128" s="43"/>
      <c r="N128" s="44"/>
      <c r="O128" s="45"/>
      <c r="P128" s="46"/>
    </row>
    <row r="129" spans="1:16" ht="9.75" customHeight="1">
      <c r="A129" s="5"/>
      <c r="B129" s="40" t="s">
        <v>301</v>
      </c>
      <c r="C129" s="40">
        <f aca="true" t="shared" si="18" ref="C129:M129">SUM(C124:C128)</f>
        <v>27</v>
      </c>
      <c r="D129" s="41">
        <f t="shared" si="18"/>
        <v>13</v>
      </c>
      <c r="E129" s="42">
        <f t="shared" si="18"/>
        <v>0</v>
      </c>
      <c r="F129" s="42">
        <f t="shared" si="18"/>
        <v>0</v>
      </c>
      <c r="G129" s="42">
        <f t="shared" si="18"/>
        <v>0</v>
      </c>
      <c r="H129" s="42">
        <f t="shared" si="18"/>
        <v>1</v>
      </c>
      <c r="I129" s="42">
        <f t="shared" si="18"/>
        <v>1</v>
      </c>
      <c r="J129" s="42">
        <f t="shared" si="18"/>
        <v>1</v>
      </c>
      <c r="K129" s="42">
        <f t="shared" si="18"/>
        <v>0</v>
      </c>
      <c r="L129" s="42">
        <f t="shared" si="18"/>
        <v>2</v>
      </c>
      <c r="M129" s="43">
        <f t="shared" si="18"/>
        <v>7</v>
      </c>
      <c r="N129" s="44">
        <f>MIN(D129:M129)</f>
        <v>0</v>
      </c>
      <c r="O129" s="45">
        <f>C129-N129</f>
        <v>27</v>
      </c>
      <c r="P129" s="46">
        <f>O129/C129</f>
        <v>1</v>
      </c>
    </row>
    <row r="130" spans="1:16" ht="9.75" customHeight="1">
      <c r="A130" s="5"/>
      <c r="B130" s="40" t="s">
        <v>109</v>
      </c>
      <c r="C130" s="40">
        <v>2</v>
      </c>
      <c r="D130" s="41">
        <v>1</v>
      </c>
      <c r="E130" s="42">
        <v>1</v>
      </c>
      <c r="F130" s="42">
        <v>1</v>
      </c>
      <c r="G130" s="42">
        <v>1</v>
      </c>
      <c r="H130" s="42">
        <v>1</v>
      </c>
      <c r="I130" s="42">
        <v>1</v>
      </c>
      <c r="J130" s="42">
        <v>1</v>
      </c>
      <c r="K130" s="42">
        <v>0</v>
      </c>
      <c r="L130" s="42">
        <v>0</v>
      </c>
      <c r="M130" s="43">
        <v>1</v>
      </c>
      <c r="N130" s="44">
        <f>MIN(D130:M130)</f>
        <v>0</v>
      </c>
      <c r="O130" s="45">
        <f>C130-N130</f>
        <v>2</v>
      </c>
      <c r="P130" s="46">
        <f>O130/C130</f>
        <v>1</v>
      </c>
    </row>
    <row r="131" spans="1:16" ht="9.75" customHeight="1">
      <c r="A131" s="5"/>
      <c r="B131" s="40" t="s">
        <v>296</v>
      </c>
      <c r="C131" s="40"/>
      <c r="D131" s="41"/>
      <c r="E131" s="42"/>
      <c r="F131" s="42"/>
      <c r="G131" s="42"/>
      <c r="H131" s="42"/>
      <c r="I131" s="42"/>
      <c r="J131" s="42"/>
      <c r="K131" s="42"/>
      <c r="L131" s="42"/>
      <c r="M131" s="43"/>
      <c r="N131" s="44"/>
      <c r="O131" s="45"/>
      <c r="P131" s="46"/>
    </row>
    <row r="132" spans="1:16" ht="9.75" customHeight="1">
      <c r="A132" s="5"/>
      <c r="B132" s="40" t="s">
        <v>297</v>
      </c>
      <c r="C132" s="40"/>
      <c r="D132" s="41"/>
      <c r="E132" s="42"/>
      <c r="F132" s="42"/>
      <c r="G132" s="42"/>
      <c r="H132" s="42"/>
      <c r="I132" s="42"/>
      <c r="J132" s="42"/>
      <c r="K132" s="42"/>
      <c r="L132" s="42"/>
      <c r="M132" s="43"/>
      <c r="N132" s="44"/>
      <c r="O132" s="45"/>
      <c r="P132" s="46"/>
    </row>
    <row r="133" spans="1:16" ht="9.75" customHeight="1">
      <c r="A133" s="5"/>
      <c r="B133" s="40" t="s">
        <v>4</v>
      </c>
      <c r="C133" s="40">
        <v>1</v>
      </c>
      <c r="D133" s="41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3">
        <v>0</v>
      </c>
      <c r="N133" s="44">
        <f>MIN(D133:M133)</f>
        <v>0</v>
      </c>
      <c r="O133" s="45">
        <f>C133-N133</f>
        <v>1</v>
      </c>
      <c r="P133" s="46">
        <f>O133/C133</f>
        <v>1</v>
      </c>
    </row>
    <row r="134" spans="1:16" ht="9.75" customHeight="1">
      <c r="A134" s="47"/>
      <c r="B134" s="48" t="s">
        <v>5</v>
      </c>
      <c r="C134" s="48">
        <f aca="true" t="shared" si="19" ref="C134:M134">SUM(C119:C123,C129:C133)</f>
        <v>30</v>
      </c>
      <c r="D134" s="49">
        <f t="shared" si="19"/>
        <v>14</v>
      </c>
      <c r="E134" s="50">
        <f t="shared" si="19"/>
        <v>1</v>
      </c>
      <c r="F134" s="50">
        <f t="shared" si="19"/>
        <v>1</v>
      </c>
      <c r="G134" s="50">
        <f t="shared" si="19"/>
        <v>1</v>
      </c>
      <c r="H134" s="50">
        <f t="shared" si="19"/>
        <v>2</v>
      </c>
      <c r="I134" s="50">
        <f t="shared" si="19"/>
        <v>2</v>
      </c>
      <c r="J134" s="50">
        <f t="shared" si="19"/>
        <v>2</v>
      </c>
      <c r="K134" s="50">
        <f t="shared" si="19"/>
        <v>0</v>
      </c>
      <c r="L134" s="50">
        <f t="shared" si="19"/>
        <v>2</v>
      </c>
      <c r="M134" s="51">
        <f t="shared" si="19"/>
        <v>8</v>
      </c>
      <c r="N134" s="52">
        <f>MIN(D134:M134)</f>
        <v>0</v>
      </c>
      <c r="O134" s="53">
        <f>C134-N134</f>
        <v>30</v>
      </c>
      <c r="P134" s="54">
        <f>O134/C134</f>
        <v>1</v>
      </c>
    </row>
    <row r="135" spans="1:16" ht="9.75" customHeight="1">
      <c r="A135" s="39" t="s">
        <v>15</v>
      </c>
      <c r="B135" s="55" t="s">
        <v>0</v>
      </c>
      <c r="C135" s="55"/>
      <c r="D135" s="56"/>
      <c r="E135" s="57"/>
      <c r="F135" s="57"/>
      <c r="G135" s="57"/>
      <c r="H135" s="57"/>
      <c r="I135" s="57"/>
      <c r="J135" s="57"/>
      <c r="K135" s="57"/>
      <c r="L135" s="57"/>
      <c r="M135" s="58"/>
      <c r="N135" s="59"/>
      <c r="O135" s="60"/>
      <c r="P135" s="61"/>
    </row>
    <row r="136" spans="1:16" ht="9.75" customHeight="1">
      <c r="A136" s="5"/>
      <c r="B136" s="40" t="s">
        <v>1</v>
      </c>
      <c r="C136" s="40"/>
      <c r="D136" s="41"/>
      <c r="E136" s="42"/>
      <c r="F136" s="42"/>
      <c r="G136" s="42"/>
      <c r="H136" s="42"/>
      <c r="I136" s="42"/>
      <c r="J136" s="42"/>
      <c r="K136" s="42"/>
      <c r="L136" s="42"/>
      <c r="M136" s="43"/>
      <c r="N136" s="44"/>
      <c r="O136" s="45"/>
      <c r="P136" s="46"/>
    </row>
    <row r="137" spans="1:16" ht="9.75" customHeight="1">
      <c r="A137" s="5"/>
      <c r="B137" s="40" t="s">
        <v>2</v>
      </c>
      <c r="C137" s="40"/>
      <c r="D137" s="41"/>
      <c r="E137" s="42"/>
      <c r="F137" s="42"/>
      <c r="G137" s="42"/>
      <c r="H137" s="42"/>
      <c r="I137" s="42"/>
      <c r="J137" s="42"/>
      <c r="K137" s="42"/>
      <c r="L137" s="42"/>
      <c r="M137" s="43"/>
      <c r="N137" s="44"/>
      <c r="O137" s="45"/>
      <c r="P137" s="46"/>
    </row>
    <row r="138" spans="1:16" ht="9.75" customHeight="1">
      <c r="A138" s="5"/>
      <c r="B138" s="40" t="s">
        <v>495</v>
      </c>
      <c r="C138" s="40"/>
      <c r="D138" s="41"/>
      <c r="E138" s="42"/>
      <c r="F138" s="42"/>
      <c r="G138" s="42"/>
      <c r="H138" s="42"/>
      <c r="I138" s="42"/>
      <c r="J138" s="42"/>
      <c r="K138" s="42"/>
      <c r="L138" s="42"/>
      <c r="M138" s="43"/>
      <c r="N138" s="44"/>
      <c r="O138" s="45"/>
      <c r="P138" s="46"/>
    </row>
    <row r="139" spans="1:16" ht="9.75" customHeight="1">
      <c r="A139" s="5"/>
      <c r="B139" s="40" t="s">
        <v>3</v>
      </c>
      <c r="C139" s="40"/>
      <c r="D139" s="41"/>
      <c r="E139" s="42"/>
      <c r="F139" s="42"/>
      <c r="G139" s="42"/>
      <c r="H139" s="42"/>
      <c r="I139" s="42"/>
      <c r="J139" s="42"/>
      <c r="K139" s="42"/>
      <c r="L139" s="42"/>
      <c r="M139" s="43"/>
      <c r="N139" s="44"/>
      <c r="O139" s="45"/>
      <c r="P139" s="46"/>
    </row>
    <row r="140" spans="1:16" ht="9.75" customHeight="1">
      <c r="A140" s="5"/>
      <c r="B140" s="40" t="s">
        <v>299</v>
      </c>
      <c r="C140" s="40">
        <v>22</v>
      </c>
      <c r="D140" s="41">
        <v>12</v>
      </c>
      <c r="E140" s="42">
        <v>2</v>
      </c>
      <c r="F140" s="42">
        <v>1</v>
      </c>
      <c r="G140" s="42">
        <v>0</v>
      </c>
      <c r="H140" s="42">
        <v>0</v>
      </c>
      <c r="I140" s="42">
        <v>0</v>
      </c>
      <c r="J140" s="42">
        <v>1</v>
      </c>
      <c r="K140" s="42">
        <v>1</v>
      </c>
      <c r="L140" s="42">
        <v>3</v>
      </c>
      <c r="M140" s="43">
        <v>6</v>
      </c>
      <c r="N140" s="44">
        <f>MIN(D140:M140)</f>
        <v>0</v>
      </c>
      <c r="O140" s="45">
        <f>C140-N140</f>
        <v>22</v>
      </c>
      <c r="P140" s="46">
        <f>O140/C140</f>
        <v>1</v>
      </c>
    </row>
    <row r="141" spans="1:16" ht="9.75" customHeight="1">
      <c r="A141" s="5"/>
      <c r="B141" s="40" t="s">
        <v>300</v>
      </c>
      <c r="C141" s="40"/>
      <c r="D141" s="41"/>
      <c r="E141" s="42"/>
      <c r="F141" s="42"/>
      <c r="G141" s="42"/>
      <c r="H141" s="42"/>
      <c r="I141" s="42"/>
      <c r="J141" s="42"/>
      <c r="K141" s="42"/>
      <c r="L141" s="42"/>
      <c r="M141" s="43"/>
      <c r="N141" s="44"/>
      <c r="O141" s="45"/>
      <c r="P141" s="46"/>
    </row>
    <row r="142" spans="1:16" ht="9.75" customHeight="1">
      <c r="A142" s="5"/>
      <c r="B142" s="40" t="s">
        <v>300</v>
      </c>
      <c r="C142" s="40"/>
      <c r="D142" s="41"/>
      <c r="E142" s="42"/>
      <c r="F142" s="42"/>
      <c r="G142" s="42"/>
      <c r="H142" s="42"/>
      <c r="I142" s="42"/>
      <c r="J142" s="42"/>
      <c r="K142" s="42"/>
      <c r="L142" s="42"/>
      <c r="M142" s="43"/>
      <c r="N142" s="44"/>
      <c r="O142" s="45"/>
      <c r="P142" s="46"/>
    </row>
    <row r="143" spans="1:16" ht="9.75" customHeight="1">
      <c r="A143" s="5"/>
      <c r="B143" s="40" t="s">
        <v>300</v>
      </c>
      <c r="C143" s="40"/>
      <c r="D143" s="41"/>
      <c r="E143" s="42"/>
      <c r="F143" s="42"/>
      <c r="G143" s="42"/>
      <c r="H143" s="42"/>
      <c r="I143" s="42"/>
      <c r="J143" s="42"/>
      <c r="K143" s="42"/>
      <c r="L143" s="42"/>
      <c r="M143" s="43"/>
      <c r="N143" s="44"/>
      <c r="O143" s="45"/>
      <c r="P143" s="46"/>
    </row>
    <row r="144" spans="1:16" ht="9.75" customHeight="1">
      <c r="A144" s="5"/>
      <c r="B144" s="40" t="s">
        <v>300</v>
      </c>
      <c r="C144" s="40"/>
      <c r="D144" s="41"/>
      <c r="E144" s="42"/>
      <c r="F144" s="42"/>
      <c r="G144" s="42"/>
      <c r="H144" s="42"/>
      <c r="I144" s="42"/>
      <c r="J144" s="42"/>
      <c r="K144" s="42"/>
      <c r="L144" s="42"/>
      <c r="M144" s="43"/>
      <c r="N144" s="44"/>
      <c r="O144" s="45"/>
      <c r="P144" s="46"/>
    </row>
    <row r="145" spans="1:16" ht="9.75" customHeight="1">
      <c r="A145" s="5"/>
      <c r="B145" s="40" t="s">
        <v>301</v>
      </c>
      <c r="C145" s="40">
        <f aca="true" t="shared" si="20" ref="C145:M145">SUM(C140:C144)</f>
        <v>22</v>
      </c>
      <c r="D145" s="41">
        <f t="shared" si="20"/>
        <v>12</v>
      </c>
      <c r="E145" s="42">
        <f t="shared" si="20"/>
        <v>2</v>
      </c>
      <c r="F145" s="42">
        <f t="shared" si="20"/>
        <v>1</v>
      </c>
      <c r="G145" s="42">
        <f t="shared" si="20"/>
        <v>0</v>
      </c>
      <c r="H145" s="42">
        <f t="shared" si="20"/>
        <v>0</v>
      </c>
      <c r="I145" s="42">
        <f t="shared" si="20"/>
        <v>0</v>
      </c>
      <c r="J145" s="42">
        <f t="shared" si="20"/>
        <v>1</v>
      </c>
      <c r="K145" s="42">
        <f t="shared" si="20"/>
        <v>1</v>
      </c>
      <c r="L145" s="42">
        <f t="shared" si="20"/>
        <v>3</v>
      </c>
      <c r="M145" s="43">
        <f t="shared" si="20"/>
        <v>6</v>
      </c>
      <c r="N145" s="44">
        <f>MIN(D145:M145)</f>
        <v>0</v>
      </c>
      <c r="O145" s="45">
        <f>C145-N145</f>
        <v>22</v>
      </c>
      <c r="P145" s="46">
        <f>O145/C145</f>
        <v>1</v>
      </c>
    </row>
    <row r="146" spans="1:16" ht="9.75" customHeight="1">
      <c r="A146" s="5"/>
      <c r="B146" s="40" t="s">
        <v>109</v>
      </c>
      <c r="C146" s="40"/>
      <c r="D146" s="41"/>
      <c r="E146" s="42"/>
      <c r="F146" s="42"/>
      <c r="G146" s="42"/>
      <c r="H146" s="42"/>
      <c r="I146" s="42"/>
      <c r="J146" s="42"/>
      <c r="K146" s="42"/>
      <c r="L146" s="42"/>
      <c r="M146" s="43"/>
      <c r="N146" s="44"/>
      <c r="O146" s="45"/>
      <c r="P146" s="46"/>
    </row>
    <row r="147" spans="1:16" ht="9.75" customHeight="1">
      <c r="A147" s="5"/>
      <c r="B147" s="40" t="s">
        <v>296</v>
      </c>
      <c r="C147" s="40"/>
      <c r="D147" s="41"/>
      <c r="E147" s="42"/>
      <c r="F147" s="42"/>
      <c r="G147" s="42"/>
      <c r="H147" s="42"/>
      <c r="I147" s="42"/>
      <c r="J147" s="42"/>
      <c r="K147" s="42"/>
      <c r="L147" s="42"/>
      <c r="M147" s="43"/>
      <c r="N147" s="44"/>
      <c r="O147" s="45"/>
      <c r="P147" s="46"/>
    </row>
    <row r="148" spans="1:16" ht="9.75" customHeight="1">
      <c r="A148" s="5"/>
      <c r="B148" s="40" t="s">
        <v>297</v>
      </c>
      <c r="C148" s="40"/>
      <c r="D148" s="41"/>
      <c r="E148" s="42"/>
      <c r="F148" s="42"/>
      <c r="G148" s="42"/>
      <c r="H148" s="42"/>
      <c r="I148" s="42"/>
      <c r="J148" s="42"/>
      <c r="K148" s="42"/>
      <c r="L148" s="42"/>
      <c r="M148" s="43"/>
      <c r="N148" s="44"/>
      <c r="O148" s="45"/>
      <c r="P148" s="46"/>
    </row>
    <row r="149" spans="1:16" ht="9.75" customHeight="1">
      <c r="A149" s="5"/>
      <c r="B149" s="40" t="s">
        <v>4</v>
      </c>
      <c r="C149" s="40"/>
      <c r="D149" s="41"/>
      <c r="E149" s="42"/>
      <c r="F149" s="42"/>
      <c r="G149" s="42"/>
      <c r="H149" s="42"/>
      <c r="I149" s="42"/>
      <c r="J149" s="42"/>
      <c r="K149" s="42"/>
      <c r="L149" s="42"/>
      <c r="M149" s="43"/>
      <c r="N149" s="44"/>
      <c r="O149" s="45"/>
      <c r="P149" s="46"/>
    </row>
    <row r="150" spans="1:16" ht="9.75" customHeight="1">
      <c r="A150" s="47"/>
      <c r="B150" s="48" t="s">
        <v>5</v>
      </c>
      <c r="C150" s="48">
        <f aca="true" t="shared" si="21" ref="C150:M150">SUM(C135:C139,C145:C149)</f>
        <v>22</v>
      </c>
      <c r="D150" s="49">
        <f t="shared" si="21"/>
        <v>12</v>
      </c>
      <c r="E150" s="50">
        <f t="shared" si="21"/>
        <v>2</v>
      </c>
      <c r="F150" s="50">
        <f t="shared" si="21"/>
        <v>1</v>
      </c>
      <c r="G150" s="50">
        <f t="shared" si="21"/>
        <v>0</v>
      </c>
      <c r="H150" s="50">
        <f t="shared" si="21"/>
        <v>0</v>
      </c>
      <c r="I150" s="50">
        <f t="shared" si="21"/>
        <v>0</v>
      </c>
      <c r="J150" s="50">
        <f t="shared" si="21"/>
        <v>1</v>
      </c>
      <c r="K150" s="50">
        <f t="shared" si="21"/>
        <v>1</v>
      </c>
      <c r="L150" s="50">
        <f t="shared" si="21"/>
        <v>3</v>
      </c>
      <c r="M150" s="51">
        <f t="shared" si="21"/>
        <v>6</v>
      </c>
      <c r="N150" s="52">
        <f>MIN(D150:M150)</f>
        <v>0</v>
      </c>
      <c r="O150" s="53">
        <f>C150-N150</f>
        <v>22</v>
      </c>
      <c r="P150" s="54">
        <f>O150/C150</f>
        <v>1</v>
      </c>
    </row>
    <row r="151" spans="1:16" ht="9.75" customHeight="1">
      <c r="A151" s="39" t="s">
        <v>16</v>
      </c>
      <c r="B151" s="55" t="s">
        <v>0</v>
      </c>
      <c r="C151" s="55"/>
      <c r="D151" s="56"/>
      <c r="E151" s="57"/>
      <c r="F151" s="57"/>
      <c r="G151" s="57"/>
      <c r="H151" s="57"/>
      <c r="I151" s="57"/>
      <c r="J151" s="57"/>
      <c r="K151" s="57"/>
      <c r="L151" s="57"/>
      <c r="M151" s="58"/>
      <c r="N151" s="59"/>
      <c r="O151" s="60"/>
      <c r="P151" s="61"/>
    </row>
    <row r="152" spans="1:16" ht="9.75" customHeight="1">
      <c r="A152" s="5"/>
      <c r="B152" s="40" t="s">
        <v>1</v>
      </c>
      <c r="C152" s="40">
        <v>24</v>
      </c>
      <c r="D152" s="41">
        <v>15</v>
      </c>
      <c r="E152" s="42">
        <v>10</v>
      </c>
      <c r="F152" s="42">
        <v>3</v>
      </c>
      <c r="G152" s="42">
        <v>2</v>
      </c>
      <c r="H152" s="42">
        <v>0</v>
      </c>
      <c r="I152" s="42">
        <v>1</v>
      </c>
      <c r="J152" s="42">
        <v>1</v>
      </c>
      <c r="K152" s="42">
        <v>2</v>
      </c>
      <c r="L152" s="42">
        <v>4</v>
      </c>
      <c r="M152" s="43">
        <v>7</v>
      </c>
      <c r="N152" s="44">
        <f>MIN(D152:M152)</f>
        <v>0</v>
      </c>
      <c r="O152" s="45">
        <f>C152-N152</f>
        <v>24</v>
      </c>
      <c r="P152" s="46">
        <f>O152/C152</f>
        <v>1</v>
      </c>
    </row>
    <row r="153" spans="1:16" ht="9.75" customHeight="1">
      <c r="A153" s="5"/>
      <c r="B153" s="40" t="s">
        <v>2</v>
      </c>
      <c r="C153" s="40"/>
      <c r="D153" s="41"/>
      <c r="E153" s="42"/>
      <c r="F153" s="42"/>
      <c r="G153" s="42"/>
      <c r="H153" s="42"/>
      <c r="I153" s="42"/>
      <c r="J153" s="42"/>
      <c r="K153" s="42"/>
      <c r="L153" s="42"/>
      <c r="M153" s="43"/>
      <c r="N153" s="44"/>
      <c r="O153" s="45"/>
      <c r="P153" s="46"/>
    </row>
    <row r="154" spans="1:16" ht="9.75" customHeight="1">
      <c r="A154" s="5"/>
      <c r="B154" s="40" t="s">
        <v>495</v>
      </c>
      <c r="C154" s="40"/>
      <c r="D154" s="41"/>
      <c r="E154" s="42"/>
      <c r="F154" s="42"/>
      <c r="G154" s="42"/>
      <c r="H154" s="42"/>
      <c r="I154" s="42"/>
      <c r="J154" s="42"/>
      <c r="K154" s="42"/>
      <c r="L154" s="42"/>
      <c r="M154" s="43"/>
      <c r="N154" s="44"/>
      <c r="O154" s="45"/>
      <c r="P154" s="46"/>
    </row>
    <row r="155" spans="1:16" ht="9.75" customHeight="1">
      <c r="A155" s="5"/>
      <c r="B155" s="40" t="s">
        <v>3</v>
      </c>
      <c r="C155" s="40"/>
      <c r="D155" s="41"/>
      <c r="E155" s="42"/>
      <c r="F155" s="42"/>
      <c r="G155" s="42"/>
      <c r="H155" s="42"/>
      <c r="I155" s="42"/>
      <c r="J155" s="42"/>
      <c r="K155" s="42"/>
      <c r="L155" s="42"/>
      <c r="M155" s="43"/>
      <c r="N155" s="44"/>
      <c r="O155" s="45"/>
      <c r="P155" s="46"/>
    </row>
    <row r="156" spans="1:16" ht="9.75" customHeight="1">
      <c r="A156" s="5"/>
      <c r="B156" s="40" t="s">
        <v>300</v>
      </c>
      <c r="C156" s="40"/>
      <c r="D156" s="41"/>
      <c r="E156" s="42"/>
      <c r="F156" s="42"/>
      <c r="G156" s="42"/>
      <c r="H156" s="42"/>
      <c r="I156" s="42"/>
      <c r="J156" s="42"/>
      <c r="K156" s="42"/>
      <c r="L156" s="42"/>
      <c r="M156" s="43"/>
      <c r="N156" s="44"/>
      <c r="O156" s="45"/>
      <c r="P156" s="46"/>
    </row>
    <row r="157" spans="1:16" ht="9.75" customHeight="1">
      <c r="A157" s="5"/>
      <c r="B157" s="40" t="s">
        <v>300</v>
      </c>
      <c r="C157" s="40"/>
      <c r="D157" s="41"/>
      <c r="E157" s="42"/>
      <c r="F157" s="42"/>
      <c r="G157" s="42"/>
      <c r="H157" s="42"/>
      <c r="I157" s="42"/>
      <c r="J157" s="42"/>
      <c r="K157" s="42"/>
      <c r="L157" s="42"/>
      <c r="M157" s="43"/>
      <c r="N157" s="44"/>
      <c r="O157" s="45"/>
      <c r="P157" s="46"/>
    </row>
    <row r="158" spans="1:16" ht="9.75" customHeight="1">
      <c r="A158" s="5"/>
      <c r="B158" s="40" t="s">
        <v>300</v>
      </c>
      <c r="C158" s="40"/>
      <c r="D158" s="41"/>
      <c r="E158" s="42"/>
      <c r="F158" s="42"/>
      <c r="G158" s="42"/>
      <c r="H158" s="42"/>
      <c r="I158" s="42"/>
      <c r="J158" s="42"/>
      <c r="K158" s="42"/>
      <c r="L158" s="42"/>
      <c r="M158" s="43"/>
      <c r="N158" s="44"/>
      <c r="O158" s="45"/>
      <c r="P158" s="46"/>
    </row>
    <row r="159" spans="1:16" ht="9.75" customHeight="1">
      <c r="A159" s="5"/>
      <c r="B159" s="40" t="s">
        <v>300</v>
      </c>
      <c r="C159" s="40"/>
      <c r="D159" s="41"/>
      <c r="E159" s="42"/>
      <c r="F159" s="42"/>
      <c r="G159" s="42"/>
      <c r="H159" s="42"/>
      <c r="I159" s="42"/>
      <c r="J159" s="42"/>
      <c r="K159" s="42"/>
      <c r="L159" s="42"/>
      <c r="M159" s="43"/>
      <c r="N159" s="44"/>
      <c r="O159" s="45"/>
      <c r="P159" s="46"/>
    </row>
    <row r="160" spans="1:16" ht="9.75" customHeight="1">
      <c r="A160" s="5"/>
      <c r="B160" s="40" t="s">
        <v>300</v>
      </c>
      <c r="C160" s="40"/>
      <c r="D160" s="41"/>
      <c r="E160" s="42"/>
      <c r="F160" s="42"/>
      <c r="G160" s="42"/>
      <c r="H160" s="42"/>
      <c r="I160" s="42"/>
      <c r="J160" s="42"/>
      <c r="K160" s="42"/>
      <c r="L160" s="42"/>
      <c r="M160" s="43"/>
      <c r="N160" s="44"/>
      <c r="O160" s="45"/>
      <c r="P160" s="46"/>
    </row>
    <row r="161" spans="1:16" ht="9.75" customHeight="1">
      <c r="A161" s="5"/>
      <c r="B161" s="40" t="s">
        <v>301</v>
      </c>
      <c r="C161" s="40"/>
      <c r="D161" s="41"/>
      <c r="E161" s="42"/>
      <c r="F161" s="42"/>
      <c r="G161" s="42"/>
      <c r="H161" s="42"/>
      <c r="I161" s="42"/>
      <c r="J161" s="42"/>
      <c r="K161" s="42"/>
      <c r="L161" s="42"/>
      <c r="M161" s="43"/>
      <c r="N161" s="44"/>
      <c r="O161" s="45"/>
      <c r="P161" s="46"/>
    </row>
    <row r="162" spans="1:16" ht="9.75" customHeight="1">
      <c r="A162" s="5"/>
      <c r="B162" s="40" t="s">
        <v>109</v>
      </c>
      <c r="C162" s="40">
        <v>2</v>
      </c>
      <c r="D162" s="41">
        <v>2</v>
      </c>
      <c r="E162" s="42">
        <v>2</v>
      </c>
      <c r="F162" s="42">
        <v>2</v>
      </c>
      <c r="G162" s="42">
        <v>2</v>
      </c>
      <c r="H162" s="42">
        <v>2</v>
      </c>
      <c r="I162" s="42">
        <v>2</v>
      </c>
      <c r="J162" s="42">
        <v>2</v>
      </c>
      <c r="K162" s="42">
        <v>2</v>
      </c>
      <c r="L162" s="42">
        <v>2</v>
      </c>
      <c r="M162" s="43">
        <v>2</v>
      </c>
      <c r="N162" s="44">
        <f>MIN(D162:M162)</f>
        <v>2</v>
      </c>
      <c r="O162" s="45">
        <f>C162-N162</f>
        <v>0</v>
      </c>
      <c r="P162" s="46">
        <f>O162/C162</f>
        <v>0</v>
      </c>
    </row>
    <row r="163" spans="1:16" ht="9.75" customHeight="1">
      <c r="A163" s="5"/>
      <c r="B163" s="40" t="s">
        <v>296</v>
      </c>
      <c r="C163" s="40"/>
      <c r="D163" s="41"/>
      <c r="E163" s="42"/>
      <c r="F163" s="42"/>
      <c r="G163" s="42"/>
      <c r="H163" s="42"/>
      <c r="I163" s="42"/>
      <c r="J163" s="42"/>
      <c r="K163" s="42"/>
      <c r="L163" s="42"/>
      <c r="M163" s="43"/>
      <c r="N163" s="44"/>
      <c r="O163" s="45"/>
      <c r="P163" s="46"/>
    </row>
    <row r="164" spans="1:16" ht="9.75" customHeight="1">
      <c r="A164" s="5"/>
      <c r="B164" s="40" t="s">
        <v>297</v>
      </c>
      <c r="C164" s="40"/>
      <c r="D164" s="41"/>
      <c r="E164" s="42"/>
      <c r="F164" s="42"/>
      <c r="G164" s="42"/>
      <c r="H164" s="42"/>
      <c r="I164" s="42"/>
      <c r="J164" s="42"/>
      <c r="K164" s="42"/>
      <c r="L164" s="42"/>
      <c r="M164" s="43"/>
      <c r="N164" s="44"/>
      <c r="O164" s="45"/>
      <c r="P164" s="46"/>
    </row>
    <row r="165" spans="1:16" ht="9.75" customHeight="1">
      <c r="A165" s="5"/>
      <c r="B165" s="40" t="s">
        <v>4</v>
      </c>
      <c r="C165" s="40">
        <v>1</v>
      </c>
      <c r="D165" s="41">
        <v>1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3">
        <v>0</v>
      </c>
      <c r="N165" s="44">
        <f>MIN(D165:M165)</f>
        <v>0</v>
      </c>
      <c r="O165" s="45">
        <f>C165-N165</f>
        <v>1</v>
      </c>
      <c r="P165" s="46">
        <f>O165/C165</f>
        <v>1</v>
      </c>
    </row>
    <row r="166" spans="1:16" ht="9.75" customHeight="1">
      <c r="A166" s="47"/>
      <c r="B166" s="48" t="s">
        <v>5</v>
      </c>
      <c r="C166" s="48">
        <f aca="true" t="shared" si="22" ref="C166:M166">SUM(C151:C155,C161:C165)</f>
        <v>27</v>
      </c>
      <c r="D166" s="49">
        <f t="shared" si="22"/>
        <v>18</v>
      </c>
      <c r="E166" s="50">
        <f t="shared" si="22"/>
        <v>12</v>
      </c>
      <c r="F166" s="50">
        <f t="shared" si="22"/>
        <v>5</v>
      </c>
      <c r="G166" s="50">
        <f t="shared" si="22"/>
        <v>4</v>
      </c>
      <c r="H166" s="50">
        <f t="shared" si="22"/>
        <v>2</v>
      </c>
      <c r="I166" s="50">
        <f t="shared" si="22"/>
        <v>3</v>
      </c>
      <c r="J166" s="50">
        <f t="shared" si="22"/>
        <v>3</v>
      </c>
      <c r="K166" s="50">
        <f t="shared" si="22"/>
        <v>4</v>
      </c>
      <c r="L166" s="50">
        <f t="shared" si="22"/>
        <v>6</v>
      </c>
      <c r="M166" s="51">
        <f t="shared" si="22"/>
        <v>9</v>
      </c>
      <c r="N166" s="52">
        <f>MIN(D166:M166)</f>
        <v>2</v>
      </c>
      <c r="O166" s="53">
        <f>C166-N166</f>
        <v>25</v>
      </c>
      <c r="P166" s="54">
        <f>O166/C166</f>
        <v>0.9259259259259259</v>
      </c>
    </row>
    <row r="167" spans="1:16" ht="9.75" customHeight="1">
      <c r="A167" s="39" t="s">
        <v>17</v>
      </c>
      <c r="B167" s="55" t="s">
        <v>0</v>
      </c>
      <c r="C167" s="55"/>
      <c r="D167" s="56"/>
      <c r="E167" s="57"/>
      <c r="F167" s="57"/>
      <c r="G167" s="57"/>
      <c r="H167" s="57"/>
      <c r="I167" s="57"/>
      <c r="J167" s="57"/>
      <c r="K167" s="57"/>
      <c r="L167" s="57"/>
      <c r="M167" s="58"/>
      <c r="N167" s="59"/>
      <c r="O167" s="60"/>
      <c r="P167" s="61"/>
    </row>
    <row r="168" spans="1:16" ht="9.75" customHeight="1">
      <c r="A168" s="5"/>
      <c r="B168" s="40" t="s">
        <v>1</v>
      </c>
      <c r="C168" s="40">
        <v>40</v>
      </c>
      <c r="D168" s="41">
        <v>33</v>
      </c>
      <c r="E168" s="42">
        <v>27</v>
      </c>
      <c r="F168" s="42">
        <v>21</v>
      </c>
      <c r="G168" s="42">
        <v>15</v>
      </c>
      <c r="H168" s="42">
        <v>12</v>
      </c>
      <c r="I168" s="42">
        <v>10</v>
      </c>
      <c r="J168" s="42">
        <v>10</v>
      </c>
      <c r="K168" s="42">
        <v>13</v>
      </c>
      <c r="L168" s="42">
        <v>15</v>
      </c>
      <c r="M168" s="43">
        <v>22</v>
      </c>
      <c r="N168" s="44">
        <f>MIN(D168:M168)</f>
        <v>10</v>
      </c>
      <c r="O168" s="45">
        <f>C168-N168</f>
        <v>30</v>
      </c>
      <c r="P168" s="46">
        <f>O168/C168</f>
        <v>0.75</v>
      </c>
    </row>
    <row r="169" spans="1:16" ht="9.75" customHeight="1">
      <c r="A169" s="5"/>
      <c r="B169" s="40" t="s">
        <v>2</v>
      </c>
      <c r="C169" s="40"/>
      <c r="D169" s="41"/>
      <c r="E169" s="42"/>
      <c r="F169" s="42"/>
      <c r="G169" s="42"/>
      <c r="H169" s="42"/>
      <c r="I169" s="42"/>
      <c r="J169" s="42"/>
      <c r="K169" s="42"/>
      <c r="L169" s="42"/>
      <c r="M169" s="43"/>
      <c r="N169" s="44"/>
      <c r="O169" s="45"/>
      <c r="P169" s="46"/>
    </row>
    <row r="170" spans="1:16" ht="9.75" customHeight="1">
      <c r="A170" s="5"/>
      <c r="B170" s="40" t="s">
        <v>495</v>
      </c>
      <c r="C170" s="40"/>
      <c r="D170" s="41"/>
      <c r="E170" s="42"/>
      <c r="F170" s="42"/>
      <c r="G170" s="42"/>
      <c r="H170" s="42"/>
      <c r="I170" s="42"/>
      <c r="J170" s="42"/>
      <c r="K170" s="42"/>
      <c r="L170" s="42"/>
      <c r="M170" s="43"/>
      <c r="N170" s="44"/>
      <c r="O170" s="45"/>
      <c r="P170" s="46"/>
    </row>
    <row r="171" spans="1:16" ht="9.75" customHeight="1">
      <c r="A171" s="5"/>
      <c r="B171" s="40" t="s">
        <v>3</v>
      </c>
      <c r="C171" s="40"/>
      <c r="D171" s="41"/>
      <c r="E171" s="42"/>
      <c r="F171" s="42"/>
      <c r="G171" s="42"/>
      <c r="H171" s="42"/>
      <c r="I171" s="42"/>
      <c r="J171" s="42"/>
      <c r="K171" s="42"/>
      <c r="L171" s="42"/>
      <c r="M171" s="43"/>
      <c r="N171" s="44"/>
      <c r="O171" s="45"/>
      <c r="P171" s="46"/>
    </row>
    <row r="172" spans="1:16" ht="9.75" customHeight="1">
      <c r="A172" s="5"/>
      <c r="B172" s="40" t="s">
        <v>300</v>
      </c>
      <c r="C172" s="40"/>
      <c r="D172" s="41"/>
      <c r="E172" s="42"/>
      <c r="F172" s="42"/>
      <c r="G172" s="42"/>
      <c r="H172" s="42"/>
      <c r="I172" s="42"/>
      <c r="J172" s="42"/>
      <c r="K172" s="42"/>
      <c r="L172" s="42"/>
      <c r="M172" s="43"/>
      <c r="N172" s="44"/>
      <c r="O172" s="45"/>
      <c r="P172" s="46"/>
    </row>
    <row r="173" spans="1:16" ht="9.75" customHeight="1">
      <c r="A173" s="5"/>
      <c r="B173" s="40" t="s">
        <v>300</v>
      </c>
      <c r="C173" s="40"/>
      <c r="D173" s="41"/>
      <c r="E173" s="42"/>
      <c r="F173" s="42"/>
      <c r="G173" s="42"/>
      <c r="H173" s="42"/>
      <c r="I173" s="42"/>
      <c r="J173" s="42"/>
      <c r="K173" s="42"/>
      <c r="L173" s="42"/>
      <c r="M173" s="43"/>
      <c r="N173" s="44"/>
      <c r="O173" s="45"/>
      <c r="P173" s="46"/>
    </row>
    <row r="174" spans="1:16" ht="9.75" customHeight="1">
      <c r="A174" s="5"/>
      <c r="B174" s="40" t="s">
        <v>300</v>
      </c>
      <c r="C174" s="40"/>
      <c r="D174" s="41"/>
      <c r="E174" s="42"/>
      <c r="F174" s="42"/>
      <c r="G174" s="42"/>
      <c r="H174" s="42"/>
      <c r="I174" s="42"/>
      <c r="J174" s="42"/>
      <c r="K174" s="42"/>
      <c r="L174" s="42"/>
      <c r="M174" s="43"/>
      <c r="N174" s="44"/>
      <c r="O174" s="45"/>
      <c r="P174" s="46"/>
    </row>
    <row r="175" spans="1:16" ht="9.75" customHeight="1">
      <c r="A175" s="5"/>
      <c r="B175" s="40" t="s">
        <v>300</v>
      </c>
      <c r="C175" s="40"/>
      <c r="D175" s="41"/>
      <c r="E175" s="42"/>
      <c r="F175" s="42"/>
      <c r="G175" s="42"/>
      <c r="H175" s="42"/>
      <c r="I175" s="42"/>
      <c r="J175" s="42"/>
      <c r="K175" s="42"/>
      <c r="L175" s="42"/>
      <c r="M175" s="43"/>
      <c r="N175" s="44"/>
      <c r="O175" s="45"/>
      <c r="P175" s="46"/>
    </row>
    <row r="176" spans="1:16" ht="9.75" customHeight="1">
      <c r="A176" s="5"/>
      <c r="B176" s="40" t="s">
        <v>300</v>
      </c>
      <c r="C176" s="40"/>
      <c r="D176" s="41"/>
      <c r="E176" s="42"/>
      <c r="F176" s="42"/>
      <c r="G176" s="42"/>
      <c r="H176" s="42"/>
      <c r="I176" s="42"/>
      <c r="J176" s="42"/>
      <c r="K176" s="42"/>
      <c r="L176" s="42"/>
      <c r="M176" s="43"/>
      <c r="N176" s="44"/>
      <c r="O176" s="45"/>
      <c r="P176" s="46"/>
    </row>
    <row r="177" spans="1:16" ht="9.75" customHeight="1">
      <c r="A177" s="5"/>
      <c r="B177" s="40" t="s">
        <v>301</v>
      </c>
      <c r="C177" s="40"/>
      <c r="D177" s="41"/>
      <c r="E177" s="42"/>
      <c r="F177" s="42"/>
      <c r="G177" s="42"/>
      <c r="H177" s="42"/>
      <c r="I177" s="42"/>
      <c r="J177" s="42"/>
      <c r="K177" s="42"/>
      <c r="L177" s="42"/>
      <c r="M177" s="43"/>
      <c r="N177" s="44"/>
      <c r="O177" s="45"/>
      <c r="P177" s="46"/>
    </row>
    <row r="178" spans="1:16" ht="9.75" customHeight="1">
      <c r="A178" s="5"/>
      <c r="B178" s="40" t="s">
        <v>109</v>
      </c>
      <c r="C178" s="40">
        <v>2</v>
      </c>
      <c r="D178" s="41">
        <v>2</v>
      </c>
      <c r="E178" s="42">
        <v>2</v>
      </c>
      <c r="F178" s="42">
        <v>2</v>
      </c>
      <c r="G178" s="42">
        <v>1</v>
      </c>
      <c r="H178" s="42">
        <v>1</v>
      </c>
      <c r="I178" s="42">
        <v>1</v>
      </c>
      <c r="J178" s="42">
        <v>1</v>
      </c>
      <c r="K178" s="42">
        <v>1</v>
      </c>
      <c r="L178" s="42">
        <v>1</v>
      </c>
      <c r="M178" s="43">
        <v>2</v>
      </c>
      <c r="N178" s="44">
        <f>MIN(D178:M178)</f>
        <v>1</v>
      </c>
      <c r="O178" s="45">
        <f>C178-N178</f>
        <v>1</v>
      </c>
      <c r="P178" s="46">
        <f>O178/C178</f>
        <v>0.5</v>
      </c>
    </row>
    <row r="179" spans="1:16" ht="9.75" customHeight="1">
      <c r="A179" s="5"/>
      <c r="B179" s="40" t="s">
        <v>296</v>
      </c>
      <c r="C179" s="40"/>
      <c r="D179" s="41"/>
      <c r="E179" s="42"/>
      <c r="F179" s="42"/>
      <c r="G179" s="42"/>
      <c r="H179" s="42"/>
      <c r="I179" s="42"/>
      <c r="J179" s="42"/>
      <c r="K179" s="42"/>
      <c r="L179" s="42"/>
      <c r="M179" s="43"/>
      <c r="N179" s="44"/>
      <c r="O179" s="45"/>
      <c r="P179" s="46"/>
    </row>
    <row r="180" spans="1:16" ht="9.75" customHeight="1">
      <c r="A180" s="5"/>
      <c r="B180" s="40" t="s">
        <v>297</v>
      </c>
      <c r="C180" s="40"/>
      <c r="D180" s="41"/>
      <c r="E180" s="42"/>
      <c r="F180" s="42"/>
      <c r="G180" s="42"/>
      <c r="H180" s="42"/>
      <c r="I180" s="42"/>
      <c r="J180" s="42"/>
      <c r="K180" s="42"/>
      <c r="L180" s="42"/>
      <c r="M180" s="43"/>
      <c r="N180" s="44"/>
      <c r="O180" s="45"/>
      <c r="P180" s="46"/>
    </row>
    <row r="181" spans="1:16" ht="9.75" customHeight="1">
      <c r="A181" s="5"/>
      <c r="B181" s="40" t="s">
        <v>4</v>
      </c>
      <c r="C181" s="40"/>
      <c r="D181" s="41"/>
      <c r="E181" s="42"/>
      <c r="F181" s="42"/>
      <c r="G181" s="42"/>
      <c r="H181" s="42"/>
      <c r="I181" s="42"/>
      <c r="J181" s="42"/>
      <c r="K181" s="42"/>
      <c r="L181" s="42"/>
      <c r="M181" s="43"/>
      <c r="N181" s="44"/>
      <c r="O181" s="45"/>
      <c r="P181" s="46"/>
    </row>
    <row r="182" spans="1:16" ht="9.75" customHeight="1">
      <c r="A182" s="47"/>
      <c r="B182" s="48" t="s">
        <v>5</v>
      </c>
      <c r="C182" s="48">
        <f aca="true" t="shared" si="23" ref="C182:M182">SUM(C167:C171,C177:C181)</f>
        <v>42</v>
      </c>
      <c r="D182" s="49">
        <f t="shared" si="23"/>
        <v>35</v>
      </c>
      <c r="E182" s="50">
        <f t="shared" si="23"/>
        <v>29</v>
      </c>
      <c r="F182" s="50">
        <f t="shared" si="23"/>
        <v>23</v>
      </c>
      <c r="G182" s="50">
        <f t="shared" si="23"/>
        <v>16</v>
      </c>
      <c r="H182" s="50">
        <f t="shared" si="23"/>
        <v>13</v>
      </c>
      <c r="I182" s="50">
        <f t="shared" si="23"/>
        <v>11</v>
      </c>
      <c r="J182" s="50">
        <f t="shared" si="23"/>
        <v>11</v>
      </c>
      <c r="K182" s="50">
        <f t="shared" si="23"/>
        <v>14</v>
      </c>
      <c r="L182" s="50">
        <f t="shared" si="23"/>
        <v>16</v>
      </c>
      <c r="M182" s="51">
        <f t="shared" si="23"/>
        <v>24</v>
      </c>
      <c r="N182" s="52">
        <f>MIN(D182:M182)</f>
        <v>11</v>
      </c>
      <c r="O182" s="53">
        <f>C182-N182</f>
        <v>31</v>
      </c>
      <c r="P182" s="54">
        <f>O182/C182</f>
        <v>0.7380952380952381</v>
      </c>
    </row>
    <row r="183" spans="1:16" ht="9.75" customHeight="1">
      <c r="A183" s="39" t="s">
        <v>18</v>
      </c>
      <c r="B183" s="55" t="s">
        <v>0</v>
      </c>
      <c r="C183" s="55"/>
      <c r="D183" s="56"/>
      <c r="E183" s="57"/>
      <c r="F183" s="57"/>
      <c r="G183" s="57"/>
      <c r="H183" s="57"/>
      <c r="I183" s="57"/>
      <c r="J183" s="57"/>
      <c r="K183" s="57"/>
      <c r="L183" s="57"/>
      <c r="M183" s="58"/>
      <c r="N183" s="59"/>
      <c r="O183" s="60"/>
      <c r="P183" s="61"/>
    </row>
    <row r="184" spans="1:16" ht="9.75" customHeight="1">
      <c r="A184" s="5"/>
      <c r="B184" s="40" t="s">
        <v>1</v>
      </c>
      <c r="C184" s="40">
        <v>38</v>
      </c>
      <c r="D184" s="41">
        <v>19</v>
      </c>
      <c r="E184" s="42">
        <v>8</v>
      </c>
      <c r="F184" s="42">
        <v>2</v>
      </c>
      <c r="G184" s="42">
        <v>0</v>
      </c>
      <c r="H184" s="42">
        <v>3</v>
      </c>
      <c r="I184" s="42">
        <v>4</v>
      </c>
      <c r="J184" s="42">
        <v>2</v>
      </c>
      <c r="K184" s="42">
        <v>6</v>
      </c>
      <c r="L184" s="42">
        <v>7</v>
      </c>
      <c r="M184" s="43">
        <v>15</v>
      </c>
      <c r="N184" s="44">
        <f>MIN(D184:M184)</f>
        <v>0</v>
      </c>
      <c r="O184" s="45">
        <f>C184-N184</f>
        <v>38</v>
      </c>
      <c r="P184" s="46">
        <f>O184/C184</f>
        <v>1</v>
      </c>
    </row>
    <row r="185" spans="1:16" ht="9.75" customHeight="1">
      <c r="A185" s="5"/>
      <c r="B185" s="40" t="s">
        <v>2</v>
      </c>
      <c r="C185" s="40"/>
      <c r="D185" s="41"/>
      <c r="E185" s="42"/>
      <c r="F185" s="42"/>
      <c r="G185" s="42"/>
      <c r="H185" s="42"/>
      <c r="I185" s="42"/>
      <c r="J185" s="42"/>
      <c r="K185" s="42"/>
      <c r="L185" s="42"/>
      <c r="M185" s="43"/>
      <c r="N185" s="44"/>
      <c r="O185" s="45"/>
      <c r="P185" s="46"/>
    </row>
    <row r="186" spans="1:16" ht="9.75" customHeight="1">
      <c r="A186" s="5"/>
      <c r="B186" s="40" t="s">
        <v>495</v>
      </c>
      <c r="C186" s="40"/>
      <c r="D186" s="41"/>
      <c r="E186" s="42"/>
      <c r="F186" s="42"/>
      <c r="G186" s="42"/>
      <c r="H186" s="42"/>
      <c r="I186" s="42"/>
      <c r="J186" s="42"/>
      <c r="K186" s="42"/>
      <c r="L186" s="42"/>
      <c r="M186" s="43"/>
      <c r="N186" s="44"/>
      <c r="O186" s="45"/>
      <c r="P186" s="46"/>
    </row>
    <row r="187" spans="1:16" ht="9.75" customHeight="1">
      <c r="A187" s="5"/>
      <c r="B187" s="40" t="s">
        <v>3</v>
      </c>
      <c r="C187" s="40"/>
      <c r="D187" s="41"/>
      <c r="E187" s="42"/>
      <c r="F187" s="42"/>
      <c r="G187" s="42"/>
      <c r="H187" s="42"/>
      <c r="I187" s="42"/>
      <c r="J187" s="42"/>
      <c r="K187" s="42"/>
      <c r="L187" s="42"/>
      <c r="M187" s="43"/>
      <c r="N187" s="44"/>
      <c r="O187" s="45"/>
      <c r="P187" s="46"/>
    </row>
    <row r="188" spans="1:16" ht="9.75" customHeight="1">
      <c r="A188" s="5"/>
      <c r="B188" s="40" t="s">
        <v>300</v>
      </c>
      <c r="C188" s="40"/>
      <c r="D188" s="41"/>
      <c r="E188" s="42"/>
      <c r="F188" s="42"/>
      <c r="G188" s="42"/>
      <c r="H188" s="42"/>
      <c r="I188" s="42"/>
      <c r="J188" s="42"/>
      <c r="K188" s="42"/>
      <c r="L188" s="42"/>
      <c r="M188" s="43"/>
      <c r="N188" s="44"/>
      <c r="O188" s="45"/>
      <c r="P188" s="46"/>
    </row>
    <row r="189" spans="1:16" ht="9.75" customHeight="1">
      <c r="A189" s="5"/>
      <c r="B189" s="40" t="s">
        <v>300</v>
      </c>
      <c r="C189" s="40"/>
      <c r="D189" s="41"/>
      <c r="E189" s="42"/>
      <c r="F189" s="42"/>
      <c r="G189" s="42"/>
      <c r="H189" s="42"/>
      <c r="I189" s="42"/>
      <c r="J189" s="42"/>
      <c r="K189" s="42"/>
      <c r="L189" s="42"/>
      <c r="M189" s="43"/>
      <c r="N189" s="44"/>
      <c r="O189" s="45"/>
      <c r="P189" s="46"/>
    </row>
    <row r="190" spans="1:16" ht="9.75" customHeight="1">
      <c r="A190" s="5"/>
      <c r="B190" s="40" t="s">
        <v>300</v>
      </c>
      <c r="C190" s="40"/>
      <c r="D190" s="41"/>
      <c r="E190" s="42"/>
      <c r="F190" s="42"/>
      <c r="G190" s="42"/>
      <c r="H190" s="42"/>
      <c r="I190" s="42"/>
      <c r="J190" s="42"/>
      <c r="K190" s="42"/>
      <c r="L190" s="42"/>
      <c r="M190" s="43"/>
      <c r="N190" s="44"/>
      <c r="O190" s="45"/>
      <c r="P190" s="46"/>
    </row>
    <row r="191" spans="1:16" ht="9.75" customHeight="1">
      <c r="A191" s="5"/>
      <c r="B191" s="40" t="s">
        <v>300</v>
      </c>
      <c r="C191" s="40"/>
      <c r="D191" s="41"/>
      <c r="E191" s="42"/>
      <c r="F191" s="42"/>
      <c r="G191" s="42"/>
      <c r="H191" s="42"/>
      <c r="I191" s="42"/>
      <c r="J191" s="42"/>
      <c r="K191" s="42"/>
      <c r="L191" s="42"/>
      <c r="M191" s="43"/>
      <c r="N191" s="44"/>
      <c r="O191" s="45"/>
      <c r="P191" s="46"/>
    </row>
    <row r="192" spans="1:16" ht="9.75" customHeight="1">
      <c r="A192" s="5"/>
      <c r="B192" s="40" t="s">
        <v>300</v>
      </c>
      <c r="C192" s="40"/>
      <c r="D192" s="41"/>
      <c r="E192" s="42"/>
      <c r="F192" s="42"/>
      <c r="G192" s="42"/>
      <c r="H192" s="42"/>
      <c r="I192" s="42"/>
      <c r="J192" s="42"/>
      <c r="K192" s="42"/>
      <c r="L192" s="42"/>
      <c r="M192" s="43"/>
      <c r="N192" s="44"/>
      <c r="O192" s="45"/>
      <c r="P192" s="46"/>
    </row>
    <row r="193" spans="1:16" ht="9.75" customHeight="1">
      <c r="A193" s="5"/>
      <c r="B193" s="40" t="s">
        <v>301</v>
      </c>
      <c r="C193" s="40"/>
      <c r="D193" s="41"/>
      <c r="E193" s="42"/>
      <c r="F193" s="42"/>
      <c r="G193" s="42"/>
      <c r="H193" s="42"/>
      <c r="I193" s="42"/>
      <c r="J193" s="42"/>
      <c r="K193" s="42"/>
      <c r="L193" s="42"/>
      <c r="M193" s="43"/>
      <c r="N193" s="44"/>
      <c r="O193" s="45"/>
      <c r="P193" s="46"/>
    </row>
    <row r="194" spans="1:16" ht="9.75" customHeight="1">
      <c r="A194" s="5"/>
      <c r="B194" s="40" t="s">
        <v>109</v>
      </c>
      <c r="C194" s="40"/>
      <c r="D194" s="41"/>
      <c r="E194" s="42"/>
      <c r="F194" s="42"/>
      <c r="G194" s="42"/>
      <c r="H194" s="42"/>
      <c r="I194" s="42"/>
      <c r="J194" s="42"/>
      <c r="K194" s="42"/>
      <c r="L194" s="42"/>
      <c r="M194" s="43"/>
      <c r="N194" s="44"/>
      <c r="O194" s="45"/>
      <c r="P194" s="46"/>
    </row>
    <row r="195" spans="1:16" ht="9.75" customHeight="1">
      <c r="A195" s="5"/>
      <c r="B195" s="40" t="s">
        <v>296</v>
      </c>
      <c r="C195" s="40"/>
      <c r="D195" s="41"/>
      <c r="E195" s="42"/>
      <c r="F195" s="42"/>
      <c r="G195" s="42"/>
      <c r="H195" s="42"/>
      <c r="I195" s="42"/>
      <c r="J195" s="42"/>
      <c r="K195" s="42"/>
      <c r="L195" s="42"/>
      <c r="M195" s="43"/>
      <c r="N195" s="44"/>
      <c r="O195" s="45"/>
      <c r="P195" s="46"/>
    </row>
    <row r="196" spans="1:16" ht="9.75" customHeight="1">
      <c r="A196" s="5"/>
      <c r="B196" s="40" t="s">
        <v>297</v>
      </c>
      <c r="C196" s="40"/>
      <c r="D196" s="41"/>
      <c r="E196" s="42"/>
      <c r="F196" s="42"/>
      <c r="G196" s="42"/>
      <c r="H196" s="42"/>
      <c r="I196" s="42"/>
      <c r="J196" s="42"/>
      <c r="K196" s="42"/>
      <c r="L196" s="42"/>
      <c r="M196" s="43"/>
      <c r="N196" s="44"/>
      <c r="O196" s="45"/>
      <c r="P196" s="46"/>
    </row>
    <row r="197" spans="1:16" ht="9.75" customHeight="1">
      <c r="A197" s="5"/>
      <c r="B197" s="40" t="s">
        <v>4</v>
      </c>
      <c r="C197" s="40"/>
      <c r="D197" s="41"/>
      <c r="E197" s="42"/>
      <c r="F197" s="42"/>
      <c r="G197" s="42"/>
      <c r="H197" s="42"/>
      <c r="I197" s="42"/>
      <c r="J197" s="42"/>
      <c r="K197" s="42"/>
      <c r="L197" s="42"/>
      <c r="M197" s="43"/>
      <c r="N197" s="44"/>
      <c r="O197" s="45"/>
      <c r="P197" s="46"/>
    </row>
    <row r="198" spans="1:16" ht="9.75" customHeight="1">
      <c r="A198" s="47"/>
      <c r="B198" s="48" t="s">
        <v>5</v>
      </c>
      <c r="C198" s="48">
        <f aca="true" t="shared" si="24" ref="C198:M198">SUM(C183:C187,C193:C197)</f>
        <v>38</v>
      </c>
      <c r="D198" s="49">
        <f t="shared" si="24"/>
        <v>19</v>
      </c>
      <c r="E198" s="50">
        <f t="shared" si="24"/>
        <v>8</v>
      </c>
      <c r="F198" s="50">
        <f t="shared" si="24"/>
        <v>2</v>
      </c>
      <c r="G198" s="50">
        <f t="shared" si="24"/>
        <v>0</v>
      </c>
      <c r="H198" s="50">
        <f t="shared" si="24"/>
        <v>3</v>
      </c>
      <c r="I198" s="50">
        <f t="shared" si="24"/>
        <v>4</v>
      </c>
      <c r="J198" s="50">
        <f t="shared" si="24"/>
        <v>2</v>
      </c>
      <c r="K198" s="50">
        <f t="shared" si="24"/>
        <v>6</v>
      </c>
      <c r="L198" s="50">
        <f t="shared" si="24"/>
        <v>7</v>
      </c>
      <c r="M198" s="51">
        <f t="shared" si="24"/>
        <v>15</v>
      </c>
      <c r="N198" s="52">
        <f>MIN(D198:M198)</f>
        <v>0</v>
      </c>
      <c r="O198" s="53">
        <f>C198-N198</f>
        <v>38</v>
      </c>
      <c r="P198" s="54">
        <f>O198/C198</f>
        <v>1</v>
      </c>
    </row>
    <row r="199" spans="1:16" ht="9.75" customHeight="1">
      <c r="A199" s="39" t="s">
        <v>19</v>
      </c>
      <c r="B199" s="55" t="s">
        <v>0</v>
      </c>
      <c r="C199" s="55"/>
      <c r="D199" s="56"/>
      <c r="E199" s="57"/>
      <c r="F199" s="57"/>
      <c r="G199" s="57"/>
      <c r="H199" s="57"/>
      <c r="I199" s="57"/>
      <c r="J199" s="57"/>
      <c r="K199" s="57"/>
      <c r="L199" s="57"/>
      <c r="M199" s="58"/>
      <c r="N199" s="59"/>
      <c r="O199" s="60"/>
      <c r="P199" s="61"/>
    </row>
    <row r="200" spans="1:16" ht="9.75" customHeight="1">
      <c r="A200" s="5"/>
      <c r="B200" s="40" t="s">
        <v>1</v>
      </c>
      <c r="C200" s="40"/>
      <c r="D200" s="41"/>
      <c r="E200" s="42"/>
      <c r="F200" s="42"/>
      <c r="G200" s="42"/>
      <c r="H200" s="42"/>
      <c r="I200" s="42"/>
      <c r="J200" s="42"/>
      <c r="K200" s="42"/>
      <c r="L200" s="42"/>
      <c r="M200" s="43"/>
      <c r="N200" s="44"/>
      <c r="O200" s="45"/>
      <c r="P200" s="46"/>
    </row>
    <row r="201" spans="1:16" ht="9.75" customHeight="1">
      <c r="A201" s="5"/>
      <c r="B201" s="40" t="s">
        <v>2</v>
      </c>
      <c r="C201" s="40">
        <v>99</v>
      </c>
      <c r="D201" s="41">
        <v>76</v>
      </c>
      <c r="E201" s="42">
        <v>52</v>
      </c>
      <c r="F201" s="42">
        <v>35</v>
      </c>
      <c r="G201" s="42">
        <v>28</v>
      </c>
      <c r="H201" s="42">
        <v>26</v>
      </c>
      <c r="I201" s="42">
        <v>26</v>
      </c>
      <c r="J201" s="42">
        <v>22</v>
      </c>
      <c r="K201" s="42">
        <v>27</v>
      </c>
      <c r="L201" s="42">
        <v>33</v>
      </c>
      <c r="M201" s="43">
        <v>43</v>
      </c>
      <c r="N201" s="44">
        <f>MIN(D201:M201)</f>
        <v>22</v>
      </c>
      <c r="O201" s="45">
        <f>C201-N201</f>
        <v>77</v>
      </c>
      <c r="P201" s="46">
        <f>O201/C201</f>
        <v>0.7777777777777778</v>
      </c>
    </row>
    <row r="202" spans="1:16" ht="9.75" customHeight="1">
      <c r="A202" s="5"/>
      <c r="B202" s="40" t="s">
        <v>495</v>
      </c>
      <c r="C202" s="40">
        <v>4</v>
      </c>
      <c r="D202" s="41">
        <v>4</v>
      </c>
      <c r="E202" s="42">
        <v>4</v>
      </c>
      <c r="F202" s="42">
        <v>2</v>
      </c>
      <c r="G202" s="42">
        <v>1</v>
      </c>
      <c r="H202" s="42">
        <v>1</v>
      </c>
      <c r="I202" s="42">
        <v>2</v>
      </c>
      <c r="J202" s="42">
        <v>2</v>
      </c>
      <c r="K202" s="42">
        <v>3</v>
      </c>
      <c r="L202" s="42">
        <v>3</v>
      </c>
      <c r="M202" s="43">
        <v>4</v>
      </c>
      <c r="N202" s="44">
        <f>MIN(D202:M202)</f>
        <v>1</v>
      </c>
      <c r="O202" s="45">
        <f>C202-N202</f>
        <v>3</v>
      </c>
      <c r="P202" s="46">
        <f>O202/C202</f>
        <v>0.75</v>
      </c>
    </row>
    <row r="203" spans="1:16" ht="9.75" customHeight="1">
      <c r="A203" s="5"/>
      <c r="B203" s="40" t="s">
        <v>3</v>
      </c>
      <c r="C203" s="40"/>
      <c r="D203" s="41"/>
      <c r="E203" s="42"/>
      <c r="F203" s="42"/>
      <c r="G203" s="42"/>
      <c r="H203" s="42"/>
      <c r="I203" s="42"/>
      <c r="J203" s="42"/>
      <c r="K203" s="42"/>
      <c r="L203" s="42"/>
      <c r="M203" s="43"/>
      <c r="N203" s="44"/>
      <c r="O203" s="45"/>
      <c r="P203" s="46"/>
    </row>
    <row r="204" spans="1:16" ht="9.75" customHeight="1">
      <c r="A204" s="5"/>
      <c r="B204" s="40" t="s">
        <v>300</v>
      </c>
      <c r="C204" s="40"/>
      <c r="D204" s="41"/>
      <c r="E204" s="42"/>
      <c r="F204" s="42"/>
      <c r="G204" s="42"/>
      <c r="H204" s="42"/>
      <c r="I204" s="42"/>
      <c r="J204" s="42"/>
      <c r="K204" s="42"/>
      <c r="L204" s="42"/>
      <c r="M204" s="43"/>
      <c r="N204" s="44"/>
      <c r="O204" s="45"/>
      <c r="P204" s="46"/>
    </row>
    <row r="205" spans="1:16" ht="9.75" customHeight="1">
      <c r="A205" s="5"/>
      <c r="B205" s="40" t="s">
        <v>300</v>
      </c>
      <c r="C205" s="40"/>
      <c r="D205" s="41"/>
      <c r="E205" s="42"/>
      <c r="F205" s="42"/>
      <c r="G205" s="42"/>
      <c r="H205" s="42"/>
      <c r="I205" s="42"/>
      <c r="J205" s="42"/>
      <c r="K205" s="42"/>
      <c r="L205" s="42"/>
      <c r="M205" s="43"/>
      <c r="N205" s="44"/>
      <c r="O205" s="45"/>
      <c r="P205" s="46"/>
    </row>
    <row r="206" spans="1:16" ht="9.75" customHeight="1">
      <c r="A206" s="5"/>
      <c r="B206" s="40" t="s">
        <v>300</v>
      </c>
      <c r="C206" s="40"/>
      <c r="D206" s="41"/>
      <c r="E206" s="42"/>
      <c r="F206" s="42"/>
      <c r="G206" s="42"/>
      <c r="H206" s="42"/>
      <c r="I206" s="42"/>
      <c r="J206" s="42"/>
      <c r="K206" s="42"/>
      <c r="L206" s="42"/>
      <c r="M206" s="43"/>
      <c r="N206" s="44"/>
      <c r="O206" s="45"/>
      <c r="P206" s="46"/>
    </row>
    <row r="207" spans="1:16" ht="9.75" customHeight="1">
      <c r="A207" s="5"/>
      <c r="B207" s="40" t="s">
        <v>300</v>
      </c>
      <c r="C207" s="40"/>
      <c r="D207" s="41"/>
      <c r="E207" s="42"/>
      <c r="F207" s="42"/>
      <c r="G207" s="42"/>
      <c r="H207" s="42"/>
      <c r="I207" s="42"/>
      <c r="J207" s="42"/>
      <c r="K207" s="42"/>
      <c r="L207" s="42"/>
      <c r="M207" s="43"/>
      <c r="N207" s="44"/>
      <c r="O207" s="45"/>
      <c r="P207" s="46"/>
    </row>
    <row r="208" spans="1:16" ht="9.75" customHeight="1">
      <c r="A208" s="5"/>
      <c r="B208" s="40" t="s">
        <v>300</v>
      </c>
      <c r="C208" s="40"/>
      <c r="D208" s="41"/>
      <c r="E208" s="42"/>
      <c r="F208" s="42"/>
      <c r="G208" s="42"/>
      <c r="H208" s="42"/>
      <c r="I208" s="42"/>
      <c r="J208" s="42"/>
      <c r="K208" s="42"/>
      <c r="L208" s="42"/>
      <c r="M208" s="43"/>
      <c r="N208" s="44"/>
      <c r="O208" s="45"/>
      <c r="P208" s="46"/>
    </row>
    <row r="209" spans="1:16" ht="9.75" customHeight="1">
      <c r="A209" s="5"/>
      <c r="B209" s="40" t="s">
        <v>301</v>
      </c>
      <c r="C209" s="40"/>
      <c r="D209" s="41"/>
      <c r="E209" s="42"/>
      <c r="F209" s="42"/>
      <c r="G209" s="42"/>
      <c r="H209" s="42"/>
      <c r="I209" s="42"/>
      <c r="J209" s="42"/>
      <c r="K209" s="42"/>
      <c r="L209" s="42"/>
      <c r="M209" s="43"/>
      <c r="N209" s="44"/>
      <c r="O209" s="45"/>
      <c r="P209" s="46"/>
    </row>
    <row r="210" spans="1:16" ht="9.75" customHeight="1">
      <c r="A210" s="5"/>
      <c r="B210" s="40" t="s">
        <v>109</v>
      </c>
      <c r="C210" s="40">
        <v>4</v>
      </c>
      <c r="D210" s="41">
        <v>4</v>
      </c>
      <c r="E210" s="42">
        <v>4</v>
      </c>
      <c r="F210" s="42">
        <v>4</v>
      </c>
      <c r="G210" s="42">
        <v>4</v>
      </c>
      <c r="H210" s="42">
        <v>4</v>
      </c>
      <c r="I210" s="42">
        <v>4</v>
      </c>
      <c r="J210" s="42">
        <v>4</v>
      </c>
      <c r="K210" s="42">
        <v>4</v>
      </c>
      <c r="L210" s="42">
        <v>4</v>
      </c>
      <c r="M210" s="43">
        <v>4</v>
      </c>
      <c r="N210" s="44">
        <f>MIN(D210:M210)</f>
        <v>4</v>
      </c>
      <c r="O210" s="45">
        <f>C210-N210</f>
        <v>0</v>
      </c>
      <c r="P210" s="46">
        <f>O210/C210</f>
        <v>0</v>
      </c>
    </row>
    <row r="211" spans="1:16" ht="9.75" customHeight="1">
      <c r="A211" s="5"/>
      <c r="B211" s="40" t="s">
        <v>296</v>
      </c>
      <c r="C211" s="40"/>
      <c r="D211" s="41"/>
      <c r="E211" s="42"/>
      <c r="F211" s="42"/>
      <c r="G211" s="42"/>
      <c r="H211" s="42"/>
      <c r="I211" s="42"/>
      <c r="J211" s="42"/>
      <c r="K211" s="42"/>
      <c r="L211" s="42"/>
      <c r="M211" s="43"/>
      <c r="N211" s="44"/>
      <c r="O211" s="45"/>
      <c r="P211" s="46"/>
    </row>
    <row r="212" spans="1:16" ht="9.75" customHeight="1">
      <c r="A212" s="5"/>
      <c r="B212" s="40" t="s">
        <v>297</v>
      </c>
      <c r="C212" s="40"/>
      <c r="D212" s="41"/>
      <c r="E212" s="42"/>
      <c r="F212" s="42"/>
      <c r="G212" s="42"/>
      <c r="H212" s="42"/>
      <c r="I212" s="42"/>
      <c r="J212" s="42"/>
      <c r="K212" s="42"/>
      <c r="L212" s="42"/>
      <c r="M212" s="43"/>
      <c r="N212" s="44"/>
      <c r="O212" s="45"/>
      <c r="P212" s="46"/>
    </row>
    <row r="213" spans="1:16" ht="9.75" customHeight="1">
      <c r="A213" s="5"/>
      <c r="B213" s="40" t="s">
        <v>4</v>
      </c>
      <c r="C213" s="40"/>
      <c r="D213" s="41"/>
      <c r="E213" s="42"/>
      <c r="F213" s="42"/>
      <c r="G213" s="42"/>
      <c r="H213" s="42"/>
      <c r="I213" s="42"/>
      <c r="J213" s="42"/>
      <c r="K213" s="42"/>
      <c r="L213" s="42"/>
      <c r="M213" s="43"/>
      <c r="N213" s="44"/>
      <c r="O213" s="45"/>
      <c r="P213" s="46"/>
    </row>
    <row r="214" spans="1:16" ht="9.75" customHeight="1">
      <c r="A214" s="47"/>
      <c r="B214" s="48" t="s">
        <v>5</v>
      </c>
      <c r="C214" s="48">
        <f aca="true" t="shared" si="25" ref="C214:M214">SUM(C199:C203,C209:C213)</f>
        <v>107</v>
      </c>
      <c r="D214" s="49">
        <f t="shared" si="25"/>
        <v>84</v>
      </c>
      <c r="E214" s="50">
        <f t="shared" si="25"/>
        <v>60</v>
      </c>
      <c r="F214" s="50">
        <f t="shared" si="25"/>
        <v>41</v>
      </c>
      <c r="G214" s="50">
        <f t="shared" si="25"/>
        <v>33</v>
      </c>
      <c r="H214" s="50">
        <f t="shared" si="25"/>
        <v>31</v>
      </c>
      <c r="I214" s="50">
        <f t="shared" si="25"/>
        <v>32</v>
      </c>
      <c r="J214" s="50">
        <f t="shared" si="25"/>
        <v>28</v>
      </c>
      <c r="K214" s="50">
        <f t="shared" si="25"/>
        <v>34</v>
      </c>
      <c r="L214" s="50">
        <f t="shared" si="25"/>
        <v>40</v>
      </c>
      <c r="M214" s="51">
        <f t="shared" si="25"/>
        <v>51</v>
      </c>
      <c r="N214" s="52">
        <f>MIN(D214:M214)</f>
        <v>28</v>
      </c>
      <c r="O214" s="53">
        <f>C214-N214</f>
        <v>79</v>
      </c>
      <c r="P214" s="54">
        <f>O214/C214</f>
        <v>0.7383177570093458</v>
      </c>
    </row>
    <row r="215" spans="1:16" ht="9.75" customHeight="1">
      <c r="A215" s="39" t="s">
        <v>167</v>
      </c>
      <c r="B215" s="55" t="s">
        <v>0</v>
      </c>
      <c r="C215" s="55"/>
      <c r="D215" s="56"/>
      <c r="E215" s="57"/>
      <c r="F215" s="57"/>
      <c r="G215" s="57"/>
      <c r="H215" s="57"/>
      <c r="I215" s="57"/>
      <c r="J215" s="57"/>
      <c r="K215" s="57"/>
      <c r="L215" s="57"/>
      <c r="M215" s="58"/>
      <c r="N215" s="59"/>
      <c r="O215" s="60"/>
      <c r="P215" s="61"/>
    </row>
    <row r="216" spans="1:16" ht="9.75" customHeight="1">
      <c r="A216" s="5"/>
      <c r="B216" s="40" t="s">
        <v>1</v>
      </c>
      <c r="C216" s="40"/>
      <c r="D216" s="41"/>
      <c r="E216" s="42"/>
      <c r="F216" s="42"/>
      <c r="G216" s="42"/>
      <c r="H216" s="42"/>
      <c r="I216" s="42"/>
      <c r="J216" s="42"/>
      <c r="K216" s="42"/>
      <c r="L216" s="42"/>
      <c r="M216" s="43"/>
      <c r="N216" s="44"/>
      <c r="O216" s="45"/>
      <c r="P216" s="46"/>
    </row>
    <row r="217" spans="1:16" ht="9.75" customHeight="1">
      <c r="A217" s="5"/>
      <c r="B217" s="40" t="s">
        <v>2</v>
      </c>
      <c r="C217" s="40"/>
      <c r="D217" s="41"/>
      <c r="E217" s="42"/>
      <c r="F217" s="42"/>
      <c r="G217" s="42"/>
      <c r="H217" s="42"/>
      <c r="I217" s="42"/>
      <c r="J217" s="42"/>
      <c r="K217" s="42"/>
      <c r="L217" s="42"/>
      <c r="M217" s="43"/>
      <c r="N217" s="44"/>
      <c r="O217" s="45"/>
      <c r="P217" s="46"/>
    </row>
    <row r="218" spans="1:16" ht="9.75" customHeight="1">
      <c r="A218" s="5"/>
      <c r="B218" s="40" t="s">
        <v>495</v>
      </c>
      <c r="C218" s="40"/>
      <c r="D218" s="41"/>
      <c r="E218" s="42"/>
      <c r="F218" s="42"/>
      <c r="G218" s="42"/>
      <c r="H218" s="42"/>
      <c r="I218" s="42"/>
      <c r="J218" s="42"/>
      <c r="K218" s="42"/>
      <c r="L218" s="42"/>
      <c r="M218" s="43"/>
      <c r="N218" s="44"/>
      <c r="O218" s="45"/>
      <c r="P218" s="46"/>
    </row>
    <row r="219" spans="1:16" ht="9.75" customHeight="1">
      <c r="A219" s="5"/>
      <c r="B219" s="40" t="s">
        <v>3</v>
      </c>
      <c r="C219" s="40"/>
      <c r="D219" s="41"/>
      <c r="E219" s="42"/>
      <c r="F219" s="42"/>
      <c r="G219" s="42"/>
      <c r="H219" s="42"/>
      <c r="I219" s="42"/>
      <c r="J219" s="42"/>
      <c r="K219" s="42"/>
      <c r="L219" s="42"/>
      <c r="M219" s="43"/>
      <c r="N219" s="44"/>
      <c r="O219" s="45"/>
      <c r="P219" s="46"/>
    </row>
    <row r="220" spans="1:16" ht="9.75" customHeight="1">
      <c r="A220" s="5"/>
      <c r="B220" s="40" t="s">
        <v>300</v>
      </c>
      <c r="C220" s="40"/>
      <c r="D220" s="41"/>
      <c r="E220" s="42"/>
      <c r="F220" s="42"/>
      <c r="G220" s="42"/>
      <c r="H220" s="42"/>
      <c r="I220" s="42"/>
      <c r="J220" s="42"/>
      <c r="K220" s="42"/>
      <c r="L220" s="42"/>
      <c r="M220" s="43"/>
      <c r="N220" s="44"/>
      <c r="O220" s="45"/>
      <c r="P220" s="46"/>
    </row>
    <row r="221" spans="1:16" ht="9.75" customHeight="1">
      <c r="A221" s="5"/>
      <c r="B221" s="40" t="s">
        <v>300</v>
      </c>
      <c r="C221" s="40"/>
      <c r="D221" s="41"/>
      <c r="E221" s="42"/>
      <c r="F221" s="42"/>
      <c r="G221" s="42"/>
      <c r="H221" s="42"/>
      <c r="I221" s="42"/>
      <c r="J221" s="42"/>
      <c r="K221" s="42"/>
      <c r="L221" s="42"/>
      <c r="M221" s="43"/>
      <c r="N221" s="44"/>
      <c r="O221" s="45"/>
      <c r="P221" s="46"/>
    </row>
    <row r="222" spans="1:16" ht="9.75" customHeight="1">
      <c r="A222" s="5"/>
      <c r="B222" s="40" t="s">
        <v>300</v>
      </c>
      <c r="C222" s="40"/>
      <c r="D222" s="41"/>
      <c r="E222" s="42"/>
      <c r="F222" s="42"/>
      <c r="G222" s="42"/>
      <c r="H222" s="42"/>
      <c r="I222" s="42"/>
      <c r="J222" s="42"/>
      <c r="K222" s="42"/>
      <c r="L222" s="42"/>
      <c r="M222" s="43"/>
      <c r="N222" s="44"/>
      <c r="O222" s="45"/>
      <c r="P222" s="46"/>
    </row>
    <row r="223" spans="1:16" ht="9.75" customHeight="1">
      <c r="A223" s="5"/>
      <c r="B223" s="40" t="s">
        <v>300</v>
      </c>
      <c r="C223" s="40"/>
      <c r="D223" s="41"/>
      <c r="E223" s="42"/>
      <c r="F223" s="42"/>
      <c r="G223" s="42"/>
      <c r="H223" s="42"/>
      <c r="I223" s="42"/>
      <c r="J223" s="42"/>
      <c r="K223" s="42"/>
      <c r="L223" s="42"/>
      <c r="M223" s="43"/>
      <c r="N223" s="44"/>
      <c r="O223" s="45"/>
      <c r="P223" s="46"/>
    </row>
    <row r="224" spans="1:16" ht="9.75" customHeight="1">
      <c r="A224" s="5"/>
      <c r="B224" s="40" t="s">
        <v>300</v>
      </c>
      <c r="C224" s="40"/>
      <c r="D224" s="41"/>
      <c r="E224" s="42"/>
      <c r="F224" s="42"/>
      <c r="G224" s="42"/>
      <c r="H224" s="42"/>
      <c r="I224" s="42"/>
      <c r="J224" s="42"/>
      <c r="K224" s="42"/>
      <c r="L224" s="42"/>
      <c r="M224" s="43"/>
      <c r="N224" s="44"/>
      <c r="O224" s="45"/>
      <c r="P224" s="46"/>
    </row>
    <row r="225" spans="1:16" ht="9.75" customHeight="1">
      <c r="A225" s="5"/>
      <c r="B225" s="40" t="s">
        <v>301</v>
      </c>
      <c r="C225" s="40"/>
      <c r="D225" s="41"/>
      <c r="E225" s="42"/>
      <c r="F225" s="42"/>
      <c r="G225" s="42"/>
      <c r="H225" s="42"/>
      <c r="I225" s="42"/>
      <c r="J225" s="42"/>
      <c r="K225" s="42"/>
      <c r="L225" s="42"/>
      <c r="M225" s="43"/>
      <c r="N225" s="44"/>
      <c r="O225" s="45"/>
      <c r="P225" s="46"/>
    </row>
    <row r="226" spans="1:16" ht="9.75" customHeight="1">
      <c r="A226" s="5"/>
      <c r="B226" s="40" t="s">
        <v>109</v>
      </c>
      <c r="C226" s="40"/>
      <c r="D226" s="41"/>
      <c r="E226" s="42"/>
      <c r="F226" s="42"/>
      <c r="G226" s="42"/>
      <c r="H226" s="42"/>
      <c r="I226" s="42"/>
      <c r="J226" s="42"/>
      <c r="K226" s="42"/>
      <c r="L226" s="42"/>
      <c r="M226" s="43"/>
      <c r="N226" s="44"/>
      <c r="O226" s="45"/>
      <c r="P226" s="46"/>
    </row>
    <row r="227" spans="1:16" ht="9.75" customHeight="1">
      <c r="A227" s="5"/>
      <c r="B227" s="40" t="s">
        <v>296</v>
      </c>
      <c r="C227" s="40"/>
      <c r="D227" s="41"/>
      <c r="E227" s="42"/>
      <c r="F227" s="42"/>
      <c r="G227" s="42"/>
      <c r="H227" s="42"/>
      <c r="I227" s="42"/>
      <c r="J227" s="42"/>
      <c r="K227" s="42"/>
      <c r="L227" s="42"/>
      <c r="M227" s="43"/>
      <c r="N227" s="44"/>
      <c r="O227" s="45"/>
      <c r="P227" s="46"/>
    </row>
    <row r="228" spans="1:16" ht="9.75" customHeight="1">
      <c r="A228" s="5"/>
      <c r="B228" s="40" t="s">
        <v>297</v>
      </c>
      <c r="C228" s="40"/>
      <c r="D228" s="41"/>
      <c r="E228" s="42"/>
      <c r="F228" s="42"/>
      <c r="G228" s="42"/>
      <c r="H228" s="42"/>
      <c r="I228" s="42"/>
      <c r="J228" s="42"/>
      <c r="K228" s="42"/>
      <c r="L228" s="42"/>
      <c r="M228" s="43"/>
      <c r="N228" s="44"/>
      <c r="O228" s="45"/>
      <c r="P228" s="46"/>
    </row>
    <row r="229" spans="1:16" ht="9.75" customHeight="1">
      <c r="A229" s="5"/>
      <c r="B229" s="40" t="s">
        <v>4</v>
      </c>
      <c r="C229" s="40">
        <v>2</v>
      </c>
      <c r="D229" s="41">
        <v>2</v>
      </c>
      <c r="E229" s="42">
        <v>2</v>
      </c>
      <c r="F229" s="42">
        <v>1</v>
      </c>
      <c r="G229" s="42">
        <v>1</v>
      </c>
      <c r="H229" s="42">
        <v>2</v>
      </c>
      <c r="I229" s="42">
        <v>1</v>
      </c>
      <c r="J229" s="42">
        <v>1</v>
      </c>
      <c r="K229" s="42">
        <v>1</v>
      </c>
      <c r="L229" s="42">
        <v>2</v>
      </c>
      <c r="M229" s="43">
        <v>1</v>
      </c>
      <c r="N229" s="44">
        <f>MIN(D229:M229)</f>
        <v>1</v>
      </c>
      <c r="O229" s="45">
        <f>C229-N229</f>
        <v>1</v>
      </c>
      <c r="P229" s="46">
        <f>O229/C229</f>
        <v>0.5</v>
      </c>
    </row>
    <row r="230" spans="1:16" ht="9.75" customHeight="1">
      <c r="A230" s="47"/>
      <c r="B230" s="48" t="s">
        <v>5</v>
      </c>
      <c r="C230" s="48">
        <f aca="true" t="shared" si="26" ref="C230:M230">SUM(C215:C219,C225:C229)</f>
        <v>2</v>
      </c>
      <c r="D230" s="49">
        <f t="shared" si="26"/>
        <v>2</v>
      </c>
      <c r="E230" s="50">
        <f t="shared" si="26"/>
        <v>2</v>
      </c>
      <c r="F230" s="50">
        <f t="shared" si="26"/>
        <v>1</v>
      </c>
      <c r="G230" s="50">
        <f t="shared" si="26"/>
        <v>1</v>
      </c>
      <c r="H230" s="50">
        <f t="shared" si="26"/>
        <v>2</v>
      </c>
      <c r="I230" s="50">
        <f t="shared" si="26"/>
        <v>1</v>
      </c>
      <c r="J230" s="50">
        <f t="shared" si="26"/>
        <v>1</v>
      </c>
      <c r="K230" s="50">
        <f t="shared" si="26"/>
        <v>1</v>
      </c>
      <c r="L230" s="50">
        <f t="shared" si="26"/>
        <v>2</v>
      </c>
      <c r="M230" s="51">
        <f t="shared" si="26"/>
        <v>1</v>
      </c>
      <c r="N230" s="52">
        <f>MIN(D230:M230)</f>
        <v>1</v>
      </c>
      <c r="O230" s="53">
        <f>C230-N230</f>
        <v>1</v>
      </c>
      <c r="P230" s="54">
        <f>O230/C230</f>
        <v>0.5</v>
      </c>
    </row>
    <row r="231" spans="1:16" ht="9.75" customHeight="1">
      <c r="A231" s="39" t="s">
        <v>20</v>
      </c>
      <c r="B231" s="55" t="s">
        <v>0</v>
      </c>
      <c r="C231" s="55"/>
      <c r="D231" s="56"/>
      <c r="E231" s="57"/>
      <c r="F231" s="57"/>
      <c r="G231" s="57"/>
      <c r="H231" s="57"/>
      <c r="I231" s="57"/>
      <c r="J231" s="57"/>
      <c r="K231" s="57"/>
      <c r="L231" s="57"/>
      <c r="M231" s="58"/>
      <c r="N231" s="59"/>
      <c r="O231" s="60"/>
      <c r="P231" s="61"/>
    </row>
    <row r="232" spans="1:16" ht="9.75" customHeight="1">
      <c r="A232" s="5"/>
      <c r="B232" s="40" t="s">
        <v>1</v>
      </c>
      <c r="C232" s="40"/>
      <c r="D232" s="41"/>
      <c r="E232" s="42"/>
      <c r="F232" s="42"/>
      <c r="G232" s="42"/>
      <c r="H232" s="42"/>
      <c r="I232" s="42"/>
      <c r="J232" s="42"/>
      <c r="K232" s="42"/>
      <c r="L232" s="42"/>
      <c r="M232" s="43"/>
      <c r="N232" s="44"/>
      <c r="O232" s="45"/>
      <c r="P232" s="46"/>
    </row>
    <row r="233" spans="1:16" ht="9.75" customHeight="1">
      <c r="A233" s="5"/>
      <c r="B233" s="40" t="s">
        <v>2</v>
      </c>
      <c r="C233" s="40">
        <v>63</v>
      </c>
      <c r="D233" s="41">
        <v>47</v>
      </c>
      <c r="E233" s="42">
        <v>33</v>
      </c>
      <c r="F233" s="42">
        <v>25</v>
      </c>
      <c r="G233" s="42">
        <v>21</v>
      </c>
      <c r="H233" s="42">
        <v>18</v>
      </c>
      <c r="I233" s="42">
        <v>18</v>
      </c>
      <c r="J233" s="42">
        <v>15</v>
      </c>
      <c r="K233" s="42">
        <v>17</v>
      </c>
      <c r="L233" s="42">
        <v>20</v>
      </c>
      <c r="M233" s="43">
        <v>28</v>
      </c>
      <c r="N233" s="44">
        <f>MIN(D233:M233)</f>
        <v>15</v>
      </c>
      <c r="O233" s="45">
        <f>C233-N233</f>
        <v>48</v>
      </c>
      <c r="P233" s="46">
        <f>O233/C233</f>
        <v>0.7619047619047619</v>
      </c>
    </row>
    <row r="234" spans="1:16" ht="9.75" customHeight="1">
      <c r="A234" s="5"/>
      <c r="B234" s="40" t="s">
        <v>495</v>
      </c>
      <c r="C234" s="40">
        <v>1</v>
      </c>
      <c r="D234" s="41">
        <v>1</v>
      </c>
      <c r="E234" s="42">
        <v>1</v>
      </c>
      <c r="F234" s="42">
        <v>1</v>
      </c>
      <c r="G234" s="42">
        <v>1</v>
      </c>
      <c r="H234" s="42">
        <v>1</v>
      </c>
      <c r="I234" s="42">
        <v>1</v>
      </c>
      <c r="J234" s="42">
        <v>1</v>
      </c>
      <c r="K234" s="42">
        <v>1</v>
      </c>
      <c r="L234" s="42">
        <v>1</v>
      </c>
      <c r="M234" s="43">
        <v>1</v>
      </c>
      <c r="N234" s="44">
        <f>MIN(D234:M234)</f>
        <v>1</v>
      </c>
      <c r="O234" s="45">
        <f>C234-N234</f>
        <v>0</v>
      </c>
      <c r="P234" s="46">
        <f>O234/C234</f>
        <v>0</v>
      </c>
    </row>
    <row r="235" spans="1:16" ht="9.75" customHeight="1">
      <c r="A235" s="5"/>
      <c r="B235" s="40" t="s">
        <v>3</v>
      </c>
      <c r="C235" s="40"/>
      <c r="D235" s="41"/>
      <c r="E235" s="42"/>
      <c r="F235" s="42"/>
      <c r="G235" s="42"/>
      <c r="H235" s="42"/>
      <c r="I235" s="42"/>
      <c r="J235" s="42"/>
      <c r="K235" s="42"/>
      <c r="L235" s="42"/>
      <c r="M235" s="43"/>
      <c r="N235" s="44"/>
      <c r="O235" s="45"/>
      <c r="P235" s="46"/>
    </row>
    <row r="236" spans="1:16" ht="9.75" customHeight="1">
      <c r="A236" s="5"/>
      <c r="B236" s="40" t="s">
        <v>300</v>
      </c>
      <c r="C236" s="40"/>
      <c r="D236" s="41"/>
      <c r="E236" s="42"/>
      <c r="F236" s="42"/>
      <c r="G236" s="42"/>
      <c r="H236" s="42"/>
      <c r="I236" s="42"/>
      <c r="J236" s="42"/>
      <c r="K236" s="42"/>
      <c r="L236" s="42"/>
      <c r="M236" s="43"/>
      <c r="N236" s="44"/>
      <c r="O236" s="45"/>
      <c r="P236" s="46"/>
    </row>
    <row r="237" spans="1:16" ht="9.75" customHeight="1">
      <c r="A237" s="5"/>
      <c r="B237" s="40" t="s">
        <v>300</v>
      </c>
      <c r="C237" s="40"/>
      <c r="D237" s="41"/>
      <c r="E237" s="42"/>
      <c r="F237" s="42"/>
      <c r="G237" s="42"/>
      <c r="H237" s="42"/>
      <c r="I237" s="42"/>
      <c r="J237" s="42"/>
      <c r="K237" s="42"/>
      <c r="L237" s="42"/>
      <c r="M237" s="43"/>
      <c r="N237" s="44"/>
      <c r="O237" s="45"/>
      <c r="P237" s="46"/>
    </row>
    <row r="238" spans="1:16" ht="9.75" customHeight="1">
      <c r="A238" s="5"/>
      <c r="B238" s="40" t="s">
        <v>300</v>
      </c>
      <c r="C238" s="40"/>
      <c r="D238" s="41"/>
      <c r="E238" s="42"/>
      <c r="F238" s="42"/>
      <c r="G238" s="42"/>
      <c r="H238" s="42"/>
      <c r="I238" s="42"/>
      <c r="J238" s="42"/>
      <c r="K238" s="42"/>
      <c r="L238" s="42"/>
      <c r="M238" s="43"/>
      <c r="N238" s="44"/>
      <c r="O238" s="45"/>
      <c r="P238" s="46"/>
    </row>
    <row r="239" spans="1:16" ht="9.75" customHeight="1">
      <c r="A239" s="5"/>
      <c r="B239" s="40" t="s">
        <v>300</v>
      </c>
      <c r="C239" s="40"/>
      <c r="D239" s="41"/>
      <c r="E239" s="42"/>
      <c r="F239" s="42"/>
      <c r="G239" s="42"/>
      <c r="H239" s="42"/>
      <c r="I239" s="42"/>
      <c r="J239" s="42"/>
      <c r="K239" s="42"/>
      <c r="L239" s="42"/>
      <c r="M239" s="43"/>
      <c r="N239" s="44"/>
      <c r="O239" s="45"/>
      <c r="P239" s="46"/>
    </row>
    <row r="240" spans="1:16" ht="9.75" customHeight="1">
      <c r="A240" s="5"/>
      <c r="B240" s="40" t="s">
        <v>300</v>
      </c>
      <c r="C240" s="40"/>
      <c r="D240" s="41"/>
      <c r="E240" s="42"/>
      <c r="F240" s="42"/>
      <c r="G240" s="42"/>
      <c r="H240" s="42"/>
      <c r="I240" s="42"/>
      <c r="J240" s="42"/>
      <c r="K240" s="42"/>
      <c r="L240" s="42"/>
      <c r="M240" s="43"/>
      <c r="N240" s="44"/>
      <c r="O240" s="45"/>
      <c r="P240" s="46"/>
    </row>
    <row r="241" spans="1:16" ht="9.75" customHeight="1">
      <c r="A241" s="5"/>
      <c r="B241" s="40" t="s">
        <v>301</v>
      </c>
      <c r="C241" s="40"/>
      <c r="D241" s="41"/>
      <c r="E241" s="42"/>
      <c r="F241" s="42"/>
      <c r="G241" s="42"/>
      <c r="H241" s="42"/>
      <c r="I241" s="42"/>
      <c r="J241" s="42"/>
      <c r="K241" s="42"/>
      <c r="L241" s="42"/>
      <c r="M241" s="43"/>
      <c r="N241" s="44"/>
      <c r="O241" s="45"/>
      <c r="P241" s="46"/>
    </row>
    <row r="242" spans="1:16" ht="9.75" customHeight="1">
      <c r="A242" s="5"/>
      <c r="B242" s="40" t="s">
        <v>109</v>
      </c>
      <c r="C242" s="40">
        <v>2</v>
      </c>
      <c r="D242" s="41">
        <v>2</v>
      </c>
      <c r="E242" s="42">
        <v>2</v>
      </c>
      <c r="F242" s="42">
        <v>2</v>
      </c>
      <c r="G242" s="42">
        <v>2</v>
      </c>
      <c r="H242" s="42">
        <v>2</v>
      </c>
      <c r="I242" s="42">
        <v>2</v>
      </c>
      <c r="J242" s="42">
        <v>2</v>
      </c>
      <c r="K242" s="42">
        <v>2</v>
      </c>
      <c r="L242" s="42">
        <v>2</v>
      </c>
      <c r="M242" s="43">
        <v>2</v>
      </c>
      <c r="N242" s="44">
        <f>MIN(D242:M242)</f>
        <v>2</v>
      </c>
      <c r="O242" s="45">
        <f>C242-N242</f>
        <v>0</v>
      </c>
      <c r="P242" s="46">
        <f>O242/C242</f>
        <v>0</v>
      </c>
    </row>
    <row r="243" spans="1:16" ht="9.75" customHeight="1">
      <c r="A243" s="5"/>
      <c r="B243" s="40" t="s">
        <v>296</v>
      </c>
      <c r="C243" s="40"/>
      <c r="D243" s="41"/>
      <c r="E243" s="42"/>
      <c r="F243" s="42"/>
      <c r="G243" s="42"/>
      <c r="H243" s="42"/>
      <c r="I243" s="42"/>
      <c r="J243" s="42"/>
      <c r="K243" s="42"/>
      <c r="L243" s="42"/>
      <c r="M243" s="43"/>
      <c r="N243" s="44"/>
      <c r="O243" s="45"/>
      <c r="P243" s="46"/>
    </row>
    <row r="244" spans="1:16" ht="9.75" customHeight="1">
      <c r="A244" s="5"/>
      <c r="B244" s="40" t="s">
        <v>297</v>
      </c>
      <c r="C244" s="40">
        <v>1</v>
      </c>
      <c r="D244" s="41">
        <v>1</v>
      </c>
      <c r="E244" s="42">
        <v>1</v>
      </c>
      <c r="F244" s="42">
        <v>1</v>
      </c>
      <c r="G244" s="42">
        <v>1</v>
      </c>
      <c r="H244" s="42">
        <v>1</v>
      </c>
      <c r="I244" s="42">
        <v>1</v>
      </c>
      <c r="J244" s="42">
        <v>1</v>
      </c>
      <c r="K244" s="42">
        <v>1</v>
      </c>
      <c r="L244" s="42">
        <v>1</v>
      </c>
      <c r="M244" s="43">
        <v>1</v>
      </c>
      <c r="N244" s="44">
        <f>MIN(D244:M244)</f>
        <v>1</v>
      </c>
      <c r="O244" s="45">
        <f>C244-N244</f>
        <v>0</v>
      </c>
      <c r="P244" s="46">
        <f>O244/C244</f>
        <v>0</v>
      </c>
    </row>
    <row r="245" spans="1:16" ht="9.75" customHeight="1">
      <c r="A245" s="5"/>
      <c r="B245" s="40" t="s">
        <v>4</v>
      </c>
      <c r="C245" s="40"/>
      <c r="D245" s="41"/>
      <c r="E245" s="42"/>
      <c r="F245" s="42"/>
      <c r="G245" s="42"/>
      <c r="H245" s="42"/>
      <c r="I245" s="42"/>
      <c r="J245" s="42"/>
      <c r="K245" s="42"/>
      <c r="L245" s="42"/>
      <c r="M245" s="43"/>
      <c r="N245" s="44"/>
      <c r="O245" s="45"/>
      <c r="P245" s="46"/>
    </row>
    <row r="246" spans="1:16" ht="9.75" customHeight="1">
      <c r="A246" s="47"/>
      <c r="B246" s="48" t="s">
        <v>5</v>
      </c>
      <c r="C246" s="48">
        <f aca="true" t="shared" si="27" ref="C246:M246">SUM(C231:C235,C241:C245)</f>
        <v>67</v>
      </c>
      <c r="D246" s="49">
        <f t="shared" si="27"/>
        <v>51</v>
      </c>
      <c r="E246" s="50">
        <f t="shared" si="27"/>
        <v>37</v>
      </c>
      <c r="F246" s="50">
        <f t="shared" si="27"/>
        <v>29</v>
      </c>
      <c r="G246" s="50">
        <f t="shared" si="27"/>
        <v>25</v>
      </c>
      <c r="H246" s="50">
        <f t="shared" si="27"/>
        <v>22</v>
      </c>
      <c r="I246" s="50">
        <f t="shared" si="27"/>
        <v>22</v>
      </c>
      <c r="J246" s="50">
        <f t="shared" si="27"/>
        <v>19</v>
      </c>
      <c r="K246" s="50">
        <f t="shared" si="27"/>
        <v>21</v>
      </c>
      <c r="L246" s="50">
        <f t="shared" si="27"/>
        <v>24</v>
      </c>
      <c r="M246" s="51">
        <f t="shared" si="27"/>
        <v>32</v>
      </c>
      <c r="N246" s="52">
        <f>MIN(D246:M246)</f>
        <v>19</v>
      </c>
      <c r="O246" s="53">
        <f>C246-N246</f>
        <v>48</v>
      </c>
      <c r="P246" s="54">
        <f>O246/C246</f>
        <v>0.7164179104477612</v>
      </c>
    </row>
    <row r="247" spans="1:16" ht="9.75" customHeight="1">
      <c r="A247" s="39" t="s">
        <v>21</v>
      </c>
      <c r="B247" s="55" t="s">
        <v>0</v>
      </c>
      <c r="C247" s="55"/>
      <c r="D247" s="56"/>
      <c r="E247" s="57"/>
      <c r="F247" s="57"/>
      <c r="G247" s="57"/>
      <c r="H247" s="57"/>
      <c r="I247" s="57"/>
      <c r="J247" s="57"/>
      <c r="K247" s="57"/>
      <c r="L247" s="57"/>
      <c r="M247" s="58"/>
      <c r="N247" s="59"/>
      <c r="O247" s="60"/>
      <c r="P247" s="61"/>
    </row>
    <row r="248" spans="1:16" ht="9.75" customHeight="1">
      <c r="A248" s="5"/>
      <c r="B248" s="40" t="s">
        <v>1</v>
      </c>
      <c r="C248" s="40"/>
      <c r="D248" s="41"/>
      <c r="E248" s="42"/>
      <c r="F248" s="42"/>
      <c r="G248" s="42"/>
      <c r="H248" s="42"/>
      <c r="I248" s="42"/>
      <c r="J248" s="42"/>
      <c r="K248" s="42"/>
      <c r="L248" s="42"/>
      <c r="M248" s="43"/>
      <c r="N248" s="44"/>
      <c r="O248" s="45"/>
      <c r="P248" s="46"/>
    </row>
    <row r="249" spans="1:16" ht="9.75" customHeight="1">
      <c r="A249" s="5"/>
      <c r="B249" s="40" t="s">
        <v>2</v>
      </c>
      <c r="C249" s="40"/>
      <c r="D249" s="41"/>
      <c r="E249" s="42"/>
      <c r="F249" s="42"/>
      <c r="G249" s="42"/>
      <c r="H249" s="42"/>
      <c r="I249" s="42"/>
      <c r="J249" s="42"/>
      <c r="K249" s="42"/>
      <c r="L249" s="42"/>
      <c r="M249" s="43"/>
      <c r="N249" s="44"/>
      <c r="O249" s="45"/>
      <c r="P249" s="46"/>
    </row>
    <row r="250" spans="1:16" ht="9.75" customHeight="1">
      <c r="A250" s="5"/>
      <c r="B250" s="40" t="s">
        <v>495</v>
      </c>
      <c r="C250" s="40"/>
      <c r="D250" s="41"/>
      <c r="E250" s="42"/>
      <c r="F250" s="42"/>
      <c r="G250" s="42"/>
      <c r="H250" s="42"/>
      <c r="I250" s="42"/>
      <c r="J250" s="42"/>
      <c r="K250" s="42"/>
      <c r="L250" s="42"/>
      <c r="M250" s="43"/>
      <c r="N250" s="44"/>
      <c r="O250" s="45"/>
      <c r="P250" s="46"/>
    </row>
    <row r="251" spans="1:16" ht="9.75" customHeight="1">
      <c r="A251" s="5"/>
      <c r="B251" s="40" t="s">
        <v>3</v>
      </c>
      <c r="C251" s="40"/>
      <c r="D251" s="41"/>
      <c r="E251" s="42"/>
      <c r="F251" s="42"/>
      <c r="G251" s="42"/>
      <c r="H251" s="42"/>
      <c r="I251" s="42"/>
      <c r="J251" s="42"/>
      <c r="K251" s="42"/>
      <c r="L251" s="42"/>
      <c r="M251" s="43"/>
      <c r="N251" s="44"/>
      <c r="O251" s="45"/>
      <c r="P251" s="46"/>
    </row>
    <row r="252" spans="1:16" ht="9.75" customHeight="1">
      <c r="A252" s="5"/>
      <c r="B252" s="40" t="s">
        <v>389</v>
      </c>
      <c r="C252" s="40">
        <v>240</v>
      </c>
      <c r="D252" s="41">
        <v>225</v>
      </c>
      <c r="E252" s="42">
        <v>208</v>
      </c>
      <c r="F252" s="42">
        <v>189</v>
      </c>
      <c r="G252" s="42">
        <v>170</v>
      </c>
      <c r="H252" s="42">
        <v>169</v>
      </c>
      <c r="I252" s="42">
        <v>187</v>
      </c>
      <c r="J252" s="42">
        <v>159</v>
      </c>
      <c r="K252" s="42">
        <v>151</v>
      </c>
      <c r="L252" s="42">
        <v>178</v>
      </c>
      <c r="M252" s="43">
        <v>211</v>
      </c>
      <c r="N252" s="44">
        <f>MIN(D252:M252)</f>
        <v>151</v>
      </c>
      <c r="O252" s="45">
        <f>C252-N252</f>
        <v>89</v>
      </c>
      <c r="P252" s="46">
        <f>O252/C252</f>
        <v>0.37083333333333335</v>
      </c>
    </row>
    <row r="253" spans="1:16" ht="9.75" customHeight="1">
      <c r="A253" s="5"/>
      <c r="B253" s="40" t="s">
        <v>390</v>
      </c>
      <c r="C253" s="40">
        <v>12</v>
      </c>
      <c r="D253" s="41">
        <v>12</v>
      </c>
      <c r="E253" s="42">
        <v>12</v>
      </c>
      <c r="F253" s="42">
        <v>12</v>
      </c>
      <c r="G253" s="42">
        <v>12</v>
      </c>
      <c r="H253" s="42">
        <v>12</v>
      </c>
      <c r="I253" s="42">
        <v>12</v>
      </c>
      <c r="J253" s="42">
        <v>9</v>
      </c>
      <c r="K253" s="42">
        <v>10</v>
      </c>
      <c r="L253" s="42">
        <v>10</v>
      </c>
      <c r="M253" s="43">
        <v>12</v>
      </c>
      <c r="N253" s="44">
        <f>MIN(D253:M253)</f>
        <v>9</v>
      </c>
      <c r="O253" s="45">
        <f>C253-N253</f>
        <v>3</v>
      </c>
      <c r="P253" s="46">
        <f>O253/C253</f>
        <v>0.25</v>
      </c>
    </row>
    <row r="254" spans="1:16" ht="9.75" customHeight="1">
      <c r="A254" s="5"/>
      <c r="B254" s="40" t="s">
        <v>300</v>
      </c>
      <c r="C254" s="40"/>
      <c r="D254" s="41"/>
      <c r="E254" s="42"/>
      <c r="F254" s="42"/>
      <c r="G254" s="42"/>
      <c r="H254" s="42"/>
      <c r="I254" s="42"/>
      <c r="J254" s="42"/>
      <c r="K254" s="42"/>
      <c r="L254" s="42"/>
      <c r="M254" s="43"/>
      <c r="N254" s="44"/>
      <c r="O254" s="45"/>
      <c r="P254" s="46"/>
    </row>
    <row r="255" spans="1:16" ht="9.75" customHeight="1">
      <c r="A255" s="5"/>
      <c r="B255" s="40" t="s">
        <v>300</v>
      </c>
      <c r="C255" s="40"/>
      <c r="D255" s="41"/>
      <c r="E255" s="42"/>
      <c r="F255" s="42"/>
      <c r="G255" s="42"/>
      <c r="H255" s="42"/>
      <c r="I255" s="42"/>
      <c r="J255" s="42"/>
      <c r="K255" s="42"/>
      <c r="L255" s="42"/>
      <c r="M255" s="43"/>
      <c r="N255" s="44"/>
      <c r="O255" s="45"/>
      <c r="P255" s="46"/>
    </row>
    <row r="256" spans="1:16" ht="9.75" customHeight="1">
      <c r="A256" s="5"/>
      <c r="B256" s="40" t="s">
        <v>300</v>
      </c>
      <c r="C256" s="40"/>
      <c r="D256" s="41"/>
      <c r="E256" s="42"/>
      <c r="F256" s="42"/>
      <c r="G256" s="42"/>
      <c r="H256" s="42"/>
      <c r="I256" s="42"/>
      <c r="J256" s="42"/>
      <c r="K256" s="42"/>
      <c r="L256" s="42"/>
      <c r="M256" s="43"/>
      <c r="N256" s="44"/>
      <c r="O256" s="45"/>
      <c r="P256" s="46"/>
    </row>
    <row r="257" spans="1:16" ht="9.75" customHeight="1">
      <c r="A257" s="5"/>
      <c r="B257" s="40" t="s">
        <v>301</v>
      </c>
      <c r="C257" s="40">
        <f aca="true" t="shared" si="28" ref="C257:M257">SUM(C252:C256)</f>
        <v>252</v>
      </c>
      <c r="D257" s="41">
        <f t="shared" si="28"/>
        <v>237</v>
      </c>
      <c r="E257" s="42">
        <f t="shared" si="28"/>
        <v>220</v>
      </c>
      <c r="F257" s="42">
        <f t="shared" si="28"/>
        <v>201</v>
      </c>
      <c r="G257" s="42">
        <f t="shared" si="28"/>
        <v>182</v>
      </c>
      <c r="H257" s="42">
        <f t="shared" si="28"/>
        <v>181</v>
      </c>
      <c r="I257" s="42">
        <f t="shared" si="28"/>
        <v>199</v>
      </c>
      <c r="J257" s="42">
        <f t="shared" si="28"/>
        <v>168</v>
      </c>
      <c r="K257" s="42">
        <f t="shared" si="28"/>
        <v>161</v>
      </c>
      <c r="L257" s="42">
        <f t="shared" si="28"/>
        <v>188</v>
      </c>
      <c r="M257" s="43">
        <f t="shared" si="28"/>
        <v>223</v>
      </c>
      <c r="N257" s="44">
        <f>MIN(D257:M257)</f>
        <v>161</v>
      </c>
      <c r="O257" s="45">
        <f>C257-N257</f>
        <v>91</v>
      </c>
      <c r="P257" s="46">
        <f>O257/C257</f>
        <v>0.3611111111111111</v>
      </c>
    </row>
    <row r="258" spans="1:16" ht="9.75" customHeight="1">
      <c r="A258" s="5"/>
      <c r="B258" s="40" t="s">
        <v>109</v>
      </c>
      <c r="C258" s="40">
        <v>9</v>
      </c>
      <c r="D258" s="41">
        <v>9</v>
      </c>
      <c r="E258" s="42">
        <v>9</v>
      </c>
      <c r="F258" s="42">
        <v>8</v>
      </c>
      <c r="G258" s="42">
        <v>7</v>
      </c>
      <c r="H258" s="42">
        <v>6</v>
      </c>
      <c r="I258" s="42">
        <v>6</v>
      </c>
      <c r="J258" s="42">
        <v>8</v>
      </c>
      <c r="K258" s="42">
        <v>7</v>
      </c>
      <c r="L258" s="42">
        <v>8</v>
      </c>
      <c r="M258" s="43">
        <v>9</v>
      </c>
      <c r="N258" s="44">
        <f>MIN(D258:M258)</f>
        <v>6</v>
      </c>
      <c r="O258" s="45">
        <f>C258-N258</f>
        <v>3</v>
      </c>
      <c r="P258" s="46">
        <f>O258/C258</f>
        <v>0.3333333333333333</v>
      </c>
    </row>
    <row r="259" spans="1:16" ht="9.75" customHeight="1">
      <c r="A259" s="5"/>
      <c r="B259" s="40" t="s">
        <v>296</v>
      </c>
      <c r="C259" s="40"/>
      <c r="D259" s="41"/>
      <c r="E259" s="42"/>
      <c r="F259" s="42"/>
      <c r="G259" s="42"/>
      <c r="H259" s="42"/>
      <c r="I259" s="42"/>
      <c r="J259" s="42"/>
      <c r="K259" s="42"/>
      <c r="L259" s="42"/>
      <c r="M259" s="43"/>
      <c r="N259" s="44"/>
      <c r="O259" s="45"/>
      <c r="P259" s="46"/>
    </row>
    <row r="260" spans="1:16" ht="9.75" customHeight="1">
      <c r="A260" s="5"/>
      <c r="B260" s="40" t="s">
        <v>297</v>
      </c>
      <c r="C260" s="40"/>
      <c r="D260" s="41"/>
      <c r="E260" s="42"/>
      <c r="F260" s="42"/>
      <c r="G260" s="42"/>
      <c r="H260" s="42"/>
      <c r="I260" s="42"/>
      <c r="J260" s="42"/>
      <c r="K260" s="42"/>
      <c r="L260" s="42"/>
      <c r="M260" s="43"/>
      <c r="N260" s="44"/>
      <c r="O260" s="45"/>
      <c r="P260" s="46"/>
    </row>
    <row r="261" spans="1:16" ht="9.75" customHeight="1">
      <c r="A261" s="5"/>
      <c r="B261" s="40" t="s">
        <v>4</v>
      </c>
      <c r="C261" s="40"/>
      <c r="D261" s="41"/>
      <c r="E261" s="42"/>
      <c r="F261" s="42"/>
      <c r="G261" s="42"/>
      <c r="H261" s="42"/>
      <c r="I261" s="42"/>
      <c r="J261" s="42"/>
      <c r="K261" s="42"/>
      <c r="L261" s="42"/>
      <c r="M261" s="43"/>
      <c r="N261" s="44"/>
      <c r="O261" s="45"/>
      <c r="P261" s="46"/>
    </row>
    <row r="262" spans="1:16" ht="9.75" customHeight="1">
      <c r="A262" s="47"/>
      <c r="B262" s="48" t="s">
        <v>5</v>
      </c>
      <c r="C262" s="48">
        <f aca="true" t="shared" si="29" ref="C262:M262">SUM(C247:C251,C257:C261)</f>
        <v>261</v>
      </c>
      <c r="D262" s="49">
        <f t="shared" si="29"/>
        <v>246</v>
      </c>
      <c r="E262" s="50">
        <f t="shared" si="29"/>
        <v>229</v>
      </c>
      <c r="F262" s="50">
        <f t="shared" si="29"/>
        <v>209</v>
      </c>
      <c r="G262" s="50">
        <f t="shared" si="29"/>
        <v>189</v>
      </c>
      <c r="H262" s="50">
        <f t="shared" si="29"/>
        <v>187</v>
      </c>
      <c r="I262" s="50">
        <f t="shared" si="29"/>
        <v>205</v>
      </c>
      <c r="J262" s="50">
        <f t="shared" si="29"/>
        <v>176</v>
      </c>
      <c r="K262" s="50">
        <f t="shared" si="29"/>
        <v>168</v>
      </c>
      <c r="L262" s="50">
        <f t="shared" si="29"/>
        <v>196</v>
      </c>
      <c r="M262" s="51">
        <f t="shared" si="29"/>
        <v>232</v>
      </c>
      <c r="N262" s="52">
        <f>MIN(D262:M262)</f>
        <v>168</v>
      </c>
      <c r="O262" s="53">
        <f>C262-N262</f>
        <v>93</v>
      </c>
      <c r="P262" s="54">
        <f>O262/C262</f>
        <v>0.3563218390804598</v>
      </c>
    </row>
    <row r="263" spans="1:16" ht="9.75" customHeight="1">
      <c r="A263" s="39" t="s">
        <v>112</v>
      </c>
      <c r="B263" s="55" t="s">
        <v>0</v>
      </c>
      <c r="C263" s="55"/>
      <c r="D263" s="56"/>
      <c r="E263" s="57"/>
      <c r="F263" s="57"/>
      <c r="G263" s="57"/>
      <c r="H263" s="57"/>
      <c r="I263" s="57"/>
      <c r="J263" s="57"/>
      <c r="K263" s="57"/>
      <c r="L263" s="57"/>
      <c r="M263" s="58"/>
      <c r="N263" s="59"/>
      <c r="O263" s="60"/>
      <c r="P263" s="61"/>
    </row>
    <row r="264" spans="1:16" ht="9.75" customHeight="1">
      <c r="A264" s="5"/>
      <c r="B264" s="40" t="s">
        <v>1</v>
      </c>
      <c r="C264" s="40"/>
      <c r="D264" s="41"/>
      <c r="E264" s="42"/>
      <c r="F264" s="42"/>
      <c r="G264" s="42"/>
      <c r="H264" s="42"/>
      <c r="I264" s="42"/>
      <c r="J264" s="42"/>
      <c r="K264" s="42"/>
      <c r="L264" s="42"/>
      <c r="M264" s="43"/>
      <c r="N264" s="44"/>
      <c r="O264" s="45"/>
      <c r="P264" s="46"/>
    </row>
    <row r="265" spans="1:16" ht="9.75" customHeight="1">
      <c r="A265" s="5"/>
      <c r="B265" s="40" t="s">
        <v>2</v>
      </c>
      <c r="C265" s="40"/>
      <c r="D265" s="41"/>
      <c r="E265" s="42"/>
      <c r="F265" s="42"/>
      <c r="G265" s="42"/>
      <c r="H265" s="42"/>
      <c r="I265" s="42"/>
      <c r="J265" s="42"/>
      <c r="K265" s="42"/>
      <c r="L265" s="42"/>
      <c r="M265" s="43"/>
      <c r="N265" s="44"/>
      <c r="O265" s="45"/>
      <c r="P265" s="46"/>
    </row>
    <row r="266" spans="1:16" ht="9.75" customHeight="1">
      <c r="A266" s="5"/>
      <c r="B266" s="40" t="s">
        <v>495</v>
      </c>
      <c r="C266" s="40"/>
      <c r="D266" s="41"/>
      <c r="E266" s="42"/>
      <c r="F266" s="42"/>
      <c r="G266" s="42"/>
      <c r="H266" s="42"/>
      <c r="I266" s="42"/>
      <c r="J266" s="42"/>
      <c r="K266" s="42"/>
      <c r="L266" s="42"/>
      <c r="M266" s="43"/>
      <c r="N266" s="44"/>
      <c r="O266" s="45"/>
      <c r="P266" s="46"/>
    </row>
    <row r="267" spans="1:16" ht="9.75" customHeight="1">
      <c r="A267" s="5"/>
      <c r="B267" s="40" t="s">
        <v>3</v>
      </c>
      <c r="C267" s="40"/>
      <c r="D267" s="41"/>
      <c r="E267" s="42"/>
      <c r="F267" s="42"/>
      <c r="G267" s="42"/>
      <c r="H267" s="42"/>
      <c r="I267" s="42"/>
      <c r="J267" s="42"/>
      <c r="K267" s="42"/>
      <c r="L267" s="42"/>
      <c r="M267" s="43"/>
      <c r="N267" s="44"/>
      <c r="O267" s="45"/>
      <c r="P267" s="46"/>
    </row>
    <row r="268" spans="1:16" ht="9.75" customHeight="1">
      <c r="A268" s="5"/>
      <c r="B268" s="40" t="s">
        <v>300</v>
      </c>
      <c r="C268" s="40"/>
      <c r="D268" s="41"/>
      <c r="E268" s="42"/>
      <c r="F268" s="42"/>
      <c r="G268" s="42"/>
      <c r="H268" s="42"/>
      <c r="I268" s="42"/>
      <c r="J268" s="42"/>
      <c r="K268" s="42"/>
      <c r="L268" s="42"/>
      <c r="M268" s="43"/>
      <c r="N268" s="44"/>
      <c r="O268" s="45"/>
      <c r="P268" s="46"/>
    </row>
    <row r="269" spans="1:16" ht="9.75" customHeight="1">
      <c r="A269" s="5"/>
      <c r="B269" s="40" t="s">
        <v>300</v>
      </c>
      <c r="C269" s="40"/>
      <c r="D269" s="41"/>
      <c r="E269" s="42"/>
      <c r="F269" s="42"/>
      <c r="G269" s="42"/>
      <c r="H269" s="42"/>
      <c r="I269" s="42"/>
      <c r="J269" s="42"/>
      <c r="K269" s="42"/>
      <c r="L269" s="42"/>
      <c r="M269" s="43"/>
      <c r="N269" s="44"/>
      <c r="O269" s="45"/>
      <c r="P269" s="46"/>
    </row>
    <row r="270" spans="1:16" ht="9.75" customHeight="1">
      <c r="A270" s="5"/>
      <c r="B270" s="40" t="s">
        <v>300</v>
      </c>
      <c r="C270" s="40"/>
      <c r="D270" s="41"/>
      <c r="E270" s="42"/>
      <c r="F270" s="42"/>
      <c r="G270" s="42"/>
      <c r="H270" s="42"/>
      <c r="I270" s="42"/>
      <c r="J270" s="42"/>
      <c r="K270" s="42"/>
      <c r="L270" s="42"/>
      <c r="M270" s="43"/>
      <c r="N270" s="44"/>
      <c r="O270" s="45"/>
      <c r="P270" s="46"/>
    </row>
    <row r="271" spans="1:16" ht="9.75" customHeight="1">
      <c r="A271" s="5"/>
      <c r="B271" s="40" t="s">
        <v>300</v>
      </c>
      <c r="C271" s="40"/>
      <c r="D271" s="41"/>
      <c r="E271" s="42"/>
      <c r="F271" s="42"/>
      <c r="G271" s="42"/>
      <c r="H271" s="42"/>
      <c r="I271" s="42"/>
      <c r="J271" s="42"/>
      <c r="K271" s="42"/>
      <c r="L271" s="42"/>
      <c r="M271" s="43"/>
      <c r="N271" s="44"/>
      <c r="O271" s="45"/>
      <c r="P271" s="46"/>
    </row>
    <row r="272" spans="1:16" ht="9.75" customHeight="1">
      <c r="A272" s="5"/>
      <c r="B272" s="40" t="s">
        <v>300</v>
      </c>
      <c r="C272" s="40"/>
      <c r="D272" s="41"/>
      <c r="E272" s="42"/>
      <c r="F272" s="42"/>
      <c r="G272" s="42"/>
      <c r="H272" s="42"/>
      <c r="I272" s="42"/>
      <c r="J272" s="42"/>
      <c r="K272" s="42"/>
      <c r="L272" s="42"/>
      <c r="M272" s="43"/>
      <c r="N272" s="44"/>
      <c r="O272" s="45"/>
      <c r="P272" s="46"/>
    </row>
    <row r="273" spans="1:16" ht="9.75" customHeight="1">
      <c r="A273" s="5"/>
      <c r="B273" s="40" t="s">
        <v>301</v>
      </c>
      <c r="C273" s="40"/>
      <c r="D273" s="41"/>
      <c r="E273" s="42"/>
      <c r="F273" s="42"/>
      <c r="G273" s="42"/>
      <c r="H273" s="42"/>
      <c r="I273" s="42"/>
      <c r="J273" s="42"/>
      <c r="K273" s="42"/>
      <c r="L273" s="42"/>
      <c r="M273" s="43"/>
      <c r="N273" s="44"/>
      <c r="O273" s="45"/>
      <c r="P273" s="46"/>
    </row>
    <row r="274" spans="1:16" ht="9.75" customHeight="1">
      <c r="A274" s="5"/>
      <c r="B274" s="40" t="s">
        <v>109</v>
      </c>
      <c r="C274" s="40">
        <v>10</v>
      </c>
      <c r="D274" s="41">
        <v>5</v>
      </c>
      <c r="E274" s="42">
        <v>4</v>
      </c>
      <c r="F274" s="42">
        <v>2</v>
      </c>
      <c r="G274" s="42">
        <v>1</v>
      </c>
      <c r="H274" s="42">
        <v>1</v>
      </c>
      <c r="I274" s="42">
        <v>2</v>
      </c>
      <c r="J274" s="42">
        <v>1</v>
      </c>
      <c r="K274" s="42">
        <v>2</v>
      </c>
      <c r="L274" s="42">
        <v>4</v>
      </c>
      <c r="M274" s="43">
        <v>6</v>
      </c>
      <c r="N274" s="44">
        <f>MIN(D274:M274)</f>
        <v>1</v>
      </c>
      <c r="O274" s="45">
        <f>C274-N274</f>
        <v>9</v>
      </c>
      <c r="P274" s="46">
        <f>O274/C274</f>
        <v>0.9</v>
      </c>
    </row>
    <row r="275" spans="1:16" ht="9.75" customHeight="1">
      <c r="A275" s="5"/>
      <c r="B275" s="40" t="s">
        <v>296</v>
      </c>
      <c r="C275" s="40"/>
      <c r="D275" s="41"/>
      <c r="E275" s="42"/>
      <c r="F275" s="42"/>
      <c r="G275" s="42"/>
      <c r="H275" s="42"/>
      <c r="I275" s="42"/>
      <c r="J275" s="42"/>
      <c r="K275" s="42"/>
      <c r="L275" s="42"/>
      <c r="M275" s="43"/>
      <c r="N275" s="44"/>
      <c r="O275" s="45"/>
      <c r="P275" s="46"/>
    </row>
    <row r="276" spans="1:16" ht="9.75" customHeight="1">
      <c r="A276" s="5"/>
      <c r="B276" s="40" t="s">
        <v>297</v>
      </c>
      <c r="C276" s="40"/>
      <c r="D276" s="41"/>
      <c r="E276" s="42"/>
      <c r="F276" s="42"/>
      <c r="G276" s="42"/>
      <c r="H276" s="42"/>
      <c r="I276" s="42"/>
      <c r="J276" s="42"/>
      <c r="K276" s="42"/>
      <c r="L276" s="42"/>
      <c r="M276" s="43"/>
      <c r="N276" s="44"/>
      <c r="O276" s="45"/>
      <c r="P276" s="46"/>
    </row>
    <row r="277" spans="1:16" ht="9.75" customHeight="1">
      <c r="A277" s="5"/>
      <c r="B277" s="40" t="s">
        <v>4</v>
      </c>
      <c r="C277" s="40"/>
      <c r="D277" s="41"/>
      <c r="E277" s="42"/>
      <c r="F277" s="42"/>
      <c r="G277" s="42"/>
      <c r="H277" s="42"/>
      <c r="I277" s="42"/>
      <c r="J277" s="42"/>
      <c r="K277" s="42"/>
      <c r="L277" s="42"/>
      <c r="M277" s="43"/>
      <c r="N277" s="44"/>
      <c r="O277" s="45"/>
      <c r="P277" s="46"/>
    </row>
    <row r="278" spans="1:16" ht="9.75" customHeight="1">
      <c r="A278" s="47"/>
      <c r="B278" s="48" t="s">
        <v>5</v>
      </c>
      <c r="C278" s="48">
        <f aca="true" t="shared" si="30" ref="C278:M278">SUM(C263:C267,C273:C277)</f>
        <v>10</v>
      </c>
      <c r="D278" s="49">
        <f t="shared" si="30"/>
        <v>5</v>
      </c>
      <c r="E278" s="50">
        <f t="shared" si="30"/>
        <v>4</v>
      </c>
      <c r="F278" s="50">
        <f t="shared" si="30"/>
        <v>2</v>
      </c>
      <c r="G278" s="50">
        <f t="shared" si="30"/>
        <v>1</v>
      </c>
      <c r="H278" s="50">
        <f t="shared" si="30"/>
        <v>1</v>
      </c>
      <c r="I278" s="50">
        <f t="shared" si="30"/>
        <v>2</v>
      </c>
      <c r="J278" s="50">
        <f t="shared" si="30"/>
        <v>1</v>
      </c>
      <c r="K278" s="50">
        <f t="shared" si="30"/>
        <v>2</v>
      </c>
      <c r="L278" s="50">
        <f t="shared" si="30"/>
        <v>4</v>
      </c>
      <c r="M278" s="51">
        <f t="shared" si="30"/>
        <v>6</v>
      </c>
      <c r="N278" s="52">
        <f>MIN(D278:M278)</f>
        <v>1</v>
      </c>
      <c r="O278" s="53">
        <f>C278-N278</f>
        <v>9</v>
      </c>
      <c r="P278" s="54">
        <f>O278/C278</f>
        <v>0.9</v>
      </c>
    </row>
    <row r="279" spans="1:16" ht="9.75" customHeight="1">
      <c r="A279" s="39" t="s">
        <v>22</v>
      </c>
      <c r="B279" s="55" t="s">
        <v>0</v>
      </c>
      <c r="C279" s="55"/>
      <c r="D279" s="56"/>
      <c r="E279" s="57"/>
      <c r="F279" s="57"/>
      <c r="G279" s="57"/>
      <c r="H279" s="57"/>
      <c r="I279" s="57"/>
      <c r="J279" s="57"/>
      <c r="K279" s="57"/>
      <c r="L279" s="57"/>
      <c r="M279" s="58"/>
      <c r="N279" s="59"/>
      <c r="O279" s="60"/>
      <c r="P279" s="61"/>
    </row>
    <row r="280" spans="1:16" ht="9.75" customHeight="1">
      <c r="A280" s="5"/>
      <c r="B280" s="40" t="s">
        <v>1</v>
      </c>
      <c r="C280" s="40">
        <v>177</v>
      </c>
      <c r="D280" s="41">
        <v>157</v>
      </c>
      <c r="E280" s="42">
        <v>124</v>
      </c>
      <c r="F280" s="42">
        <v>38</v>
      </c>
      <c r="G280" s="42">
        <v>2</v>
      </c>
      <c r="H280" s="42">
        <v>2</v>
      </c>
      <c r="I280" s="42">
        <v>5</v>
      </c>
      <c r="J280" s="42">
        <v>3</v>
      </c>
      <c r="K280" s="42">
        <v>9</v>
      </c>
      <c r="L280" s="42">
        <v>18</v>
      </c>
      <c r="M280" s="43">
        <v>30</v>
      </c>
      <c r="N280" s="44">
        <f>MIN(D280:M280)</f>
        <v>2</v>
      </c>
      <c r="O280" s="45">
        <f>C280-N280</f>
        <v>175</v>
      </c>
      <c r="P280" s="46">
        <f>O280/C280</f>
        <v>0.9887005649717514</v>
      </c>
    </row>
    <row r="281" spans="1:16" ht="9.75" customHeight="1">
      <c r="A281" s="5"/>
      <c r="B281" s="40" t="s">
        <v>2</v>
      </c>
      <c r="C281" s="40">
        <v>243</v>
      </c>
      <c r="D281" s="41">
        <v>2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1</v>
      </c>
      <c r="L281" s="42">
        <v>1</v>
      </c>
      <c r="M281" s="43">
        <v>6</v>
      </c>
      <c r="N281" s="44">
        <f>MIN(D281:M281)</f>
        <v>0</v>
      </c>
      <c r="O281" s="45">
        <f>C281-N281</f>
        <v>243</v>
      </c>
      <c r="P281" s="46">
        <f>O281/C281</f>
        <v>1</v>
      </c>
    </row>
    <row r="282" spans="1:16" ht="9.75" customHeight="1">
      <c r="A282" s="5"/>
      <c r="B282" s="40" t="s">
        <v>495</v>
      </c>
      <c r="C282" s="40"/>
      <c r="D282" s="41"/>
      <c r="E282" s="42"/>
      <c r="F282" s="42"/>
      <c r="G282" s="42"/>
      <c r="H282" s="42"/>
      <c r="I282" s="42"/>
      <c r="J282" s="42"/>
      <c r="K282" s="42"/>
      <c r="L282" s="42"/>
      <c r="M282" s="43"/>
      <c r="N282" s="44"/>
      <c r="O282" s="45"/>
      <c r="P282" s="46"/>
    </row>
    <row r="283" spans="1:16" ht="9.75" customHeight="1">
      <c r="A283" s="5"/>
      <c r="B283" s="40" t="s">
        <v>3</v>
      </c>
      <c r="C283" s="40"/>
      <c r="D283" s="41"/>
      <c r="E283" s="42"/>
      <c r="F283" s="42"/>
      <c r="G283" s="42"/>
      <c r="H283" s="42"/>
      <c r="I283" s="42"/>
      <c r="J283" s="42"/>
      <c r="K283" s="42"/>
      <c r="L283" s="42"/>
      <c r="M283" s="43"/>
      <c r="N283" s="44"/>
      <c r="O283" s="45"/>
      <c r="P283" s="46"/>
    </row>
    <row r="284" spans="1:16" ht="9.75" customHeight="1">
      <c r="A284" s="5"/>
      <c r="B284" s="40" t="s">
        <v>391</v>
      </c>
      <c r="C284" s="40">
        <v>7</v>
      </c>
      <c r="D284" s="41">
        <v>7</v>
      </c>
      <c r="E284" s="42">
        <v>7</v>
      </c>
      <c r="F284" s="42">
        <v>7</v>
      </c>
      <c r="G284" s="42">
        <v>5</v>
      </c>
      <c r="H284" s="42">
        <v>3</v>
      </c>
      <c r="I284" s="42">
        <v>4</v>
      </c>
      <c r="J284" s="42">
        <v>3</v>
      </c>
      <c r="K284" s="42">
        <v>4</v>
      </c>
      <c r="L284" s="42">
        <v>4</v>
      </c>
      <c r="M284" s="43">
        <v>4</v>
      </c>
      <c r="N284" s="44">
        <f>MIN(D284:M284)</f>
        <v>3</v>
      </c>
      <c r="O284" s="45">
        <f>C284-N284</f>
        <v>4</v>
      </c>
      <c r="P284" s="46">
        <f>O284/C284</f>
        <v>0.5714285714285714</v>
      </c>
    </row>
    <row r="285" spans="1:16" ht="9.75" customHeight="1">
      <c r="A285" s="5"/>
      <c r="B285" s="40" t="s">
        <v>303</v>
      </c>
      <c r="C285" s="40">
        <v>13</v>
      </c>
      <c r="D285" s="41">
        <v>8</v>
      </c>
      <c r="E285" s="42">
        <v>5</v>
      </c>
      <c r="F285" s="42">
        <v>1</v>
      </c>
      <c r="G285" s="42">
        <v>0</v>
      </c>
      <c r="H285" s="42">
        <v>0</v>
      </c>
      <c r="I285" s="42">
        <v>0</v>
      </c>
      <c r="J285" s="42">
        <v>0</v>
      </c>
      <c r="K285" s="42">
        <v>1</v>
      </c>
      <c r="L285" s="42">
        <v>2</v>
      </c>
      <c r="M285" s="43">
        <v>2</v>
      </c>
      <c r="N285" s="44">
        <f>MIN(D285:M285)</f>
        <v>0</v>
      </c>
      <c r="O285" s="45">
        <f>C285-N285</f>
        <v>13</v>
      </c>
      <c r="P285" s="46">
        <f>O285/C285</f>
        <v>1</v>
      </c>
    </row>
    <row r="286" spans="1:16" ht="9.75" customHeight="1">
      <c r="A286" s="5"/>
      <c r="B286" s="40" t="s">
        <v>300</v>
      </c>
      <c r="C286" s="40"/>
      <c r="D286" s="41"/>
      <c r="E286" s="42"/>
      <c r="F286" s="42"/>
      <c r="G286" s="42"/>
      <c r="H286" s="42"/>
      <c r="I286" s="42"/>
      <c r="J286" s="42"/>
      <c r="K286" s="42"/>
      <c r="L286" s="42"/>
      <c r="M286" s="43"/>
      <c r="N286" s="44"/>
      <c r="O286" s="45"/>
      <c r="P286" s="46"/>
    </row>
    <row r="287" spans="1:16" ht="9.75" customHeight="1">
      <c r="A287" s="5"/>
      <c r="B287" s="40" t="s">
        <v>300</v>
      </c>
      <c r="C287" s="40"/>
      <c r="D287" s="41"/>
      <c r="E287" s="42"/>
      <c r="F287" s="42"/>
      <c r="G287" s="42"/>
      <c r="H287" s="42"/>
      <c r="I287" s="42"/>
      <c r="J287" s="42"/>
      <c r="K287" s="42"/>
      <c r="L287" s="42"/>
      <c r="M287" s="43"/>
      <c r="N287" s="44"/>
      <c r="O287" s="45"/>
      <c r="P287" s="46"/>
    </row>
    <row r="288" spans="1:16" ht="9.75" customHeight="1">
      <c r="A288" s="5"/>
      <c r="B288" s="40" t="s">
        <v>300</v>
      </c>
      <c r="C288" s="40"/>
      <c r="D288" s="41"/>
      <c r="E288" s="42"/>
      <c r="F288" s="42"/>
      <c r="G288" s="42"/>
      <c r="H288" s="42"/>
      <c r="I288" s="42"/>
      <c r="J288" s="42"/>
      <c r="K288" s="42"/>
      <c r="L288" s="42"/>
      <c r="M288" s="43"/>
      <c r="N288" s="44"/>
      <c r="O288" s="45"/>
      <c r="P288" s="46"/>
    </row>
    <row r="289" spans="1:16" ht="9.75" customHeight="1">
      <c r="A289" s="5"/>
      <c r="B289" s="40" t="s">
        <v>301</v>
      </c>
      <c r="C289" s="40">
        <f aca="true" t="shared" si="31" ref="C289:M289">SUM(C284:C288)</f>
        <v>20</v>
      </c>
      <c r="D289" s="41">
        <f t="shared" si="31"/>
        <v>15</v>
      </c>
      <c r="E289" s="42">
        <f t="shared" si="31"/>
        <v>12</v>
      </c>
      <c r="F289" s="42">
        <f t="shared" si="31"/>
        <v>8</v>
      </c>
      <c r="G289" s="42">
        <f t="shared" si="31"/>
        <v>5</v>
      </c>
      <c r="H289" s="42">
        <f t="shared" si="31"/>
        <v>3</v>
      </c>
      <c r="I289" s="42">
        <f t="shared" si="31"/>
        <v>4</v>
      </c>
      <c r="J289" s="42">
        <f t="shared" si="31"/>
        <v>3</v>
      </c>
      <c r="K289" s="42">
        <f t="shared" si="31"/>
        <v>5</v>
      </c>
      <c r="L289" s="42">
        <f t="shared" si="31"/>
        <v>6</v>
      </c>
      <c r="M289" s="43">
        <f t="shared" si="31"/>
        <v>6</v>
      </c>
      <c r="N289" s="44">
        <f>MIN(D289:M289)</f>
        <v>3</v>
      </c>
      <c r="O289" s="45">
        <f>C289-N289</f>
        <v>17</v>
      </c>
      <c r="P289" s="46">
        <f>O289/C289</f>
        <v>0.85</v>
      </c>
    </row>
    <row r="290" spans="1:16" ht="9.75" customHeight="1">
      <c r="A290" s="5"/>
      <c r="B290" s="40" t="s">
        <v>109</v>
      </c>
      <c r="C290" s="40">
        <v>2</v>
      </c>
      <c r="D290" s="41">
        <v>2</v>
      </c>
      <c r="E290" s="42">
        <v>2</v>
      </c>
      <c r="F290" s="42">
        <v>2</v>
      </c>
      <c r="G290" s="42">
        <v>2</v>
      </c>
      <c r="H290" s="42">
        <v>1</v>
      </c>
      <c r="I290" s="42">
        <v>1</v>
      </c>
      <c r="J290" s="42">
        <v>1</v>
      </c>
      <c r="K290" s="42">
        <v>1</v>
      </c>
      <c r="L290" s="42">
        <v>1</v>
      </c>
      <c r="M290" s="43">
        <v>1</v>
      </c>
      <c r="N290" s="44">
        <f>MIN(D290:M290)</f>
        <v>1</v>
      </c>
      <c r="O290" s="45">
        <f>C290-N290</f>
        <v>1</v>
      </c>
      <c r="P290" s="46">
        <f>O290/C290</f>
        <v>0.5</v>
      </c>
    </row>
    <row r="291" spans="1:16" ht="9.75" customHeight="1">
      <c r="A291" s="5"/>
      <c r="B291" s="40" t="s">
        <v>296</v>
      </c>
      <c r="C291" s="40"/>
      <c r="D291" s="41"/>
      <c r="E291" s="42"/>
      <c r="F291" s="42"/>
      <c r="G291" s="42"/>
      <c r="H291" s="42"/>
      <c r="I291" s="42"/>
      <c r="J291" s="42"/>
      <c r="K291" s="42"/>
      <c r="L291" s="42"/>
      <c r="M291" s="43"/>
      <c r="N291" s="44"/>
      <c r="O291" s="45"/>
      <c r="P291" s="46"/>
    </row>
    <row r="292" spans="1:16" ht="9.75" customHeight="1">
      <c r="A292" s="5"/>
      <c r="B292" s="40" t="s">
        <v>297</v>
      </c>
      <c r="C292" s="40"/>
      <c r="D292" s="41"/>
      <c r="E292" s="42"/>
      <c r="F292" s="42"/>
      <c r="G292" s="42"/>
      <c r="H292" s="42"/>
      <c r="I292" s="42"/>
      <c r="J292" s="42"/>
      <c r="K292" s="42"/>
      <c r="L292" s="42"/>
      <c r="M292" s="43"/>
      <c r="N292" s="44"/>
      <c r="O292" s="45"/>
      <c r="P292" s="46"/>
    </row>
    <row r="293" spans="1:16" ht="9.75" customHeight="1">
      <c r="A293" s="5"/>
      <c r="B293" s="40" t="s">
        <v>4</v>
      </c>
      <c r="C293" s="40"/>
      <c r="D293" s="41"/>
      <c r="E293" s="42"/>
      <c r="F293" s="42"/>
      <c r="G293" s="42"/>
      <c r="H293" s="42"/>
      <c r="I293" s="42"/>
      <c r="J293" s="42"/>
      <c r="K293" s="42"/>
      <c r="L293" s="42"/>
      <c r="M293" s="43"/>
      <c r="N293" s="44"/>
      <c r="O293" s="45"/>
      <c r="P293" s="46"/>
    </row>
    <row r="294" spans="1:16" ht="9.75" customHeight="1">
      <c r="A294" s="47"/>
      <c r="B294" s="48" t="s">
        <v>5</v>
      </c>
      <c r="C294" s="48">
        <f aca="true" t="shared" si="32" ref="C294:M294">SUM(C279:C283,C289:C293)</f>
        <v>442</v>
      </c>
      <c r="D294" s="49">
        <f t="shared" si="32"/>
        <v>176</v>
      </c>
      <c r="E294" s="50">
        <f t="shared" si="32"/>
        <v>138</v>
      </c>
      <c r="F294" s="50">
        <f t="shared" si="32"/>
        <v>48</v>
      </c>
      <c r="G294" s="50">
        <f t="shared" si="32"/>
        <v>9</v>
      </c>
      <c r="H294" s="50">
        <f t="shared" si="32"/>
        <v>6</v>
      </c>
      <c r="I294" s="50">
        <f t="shared" si="32"/>
        <v>10</v>
      </c>
      <c r="J294" s="50">
        <f t="shared" si="32"/>
        <v>7</v>
      </c>
      <c r="K294" s="50">
        <f t="shared" si="32"/>
        <v>16</v>
      </c>
      <c r="L294" s="50">
        <f t="shared" si="32"/>
        <v>26</v>
      </c>
      <c r="M294" s="51">
        <f t="shared" si="32"/>
        <v>43</v>
      </c>
      <c r="N294" s="52">
        <f>MIN(D294:M294)</f>
        <v>6</v>
      </c>
      <c r="O294" s="53">
        <f>C294-N294</f>
        <v>436</v>
      </c>
      <c r="P294" s="54">
        <f>O294/C294</f>
        <v>0.9864253393665159</v>
      </c>
    </row>
    <row r="295" spans="1:16" ht="9.75" customHeight="1">
      <c r="A295" s="39" t="s">
        <v>23</v>
      </c>
      <c r="B295" s="55" t="s">
        <v>0</v>
      </c>
      <c r="C295" s="55"/>
      <c r="D295" s="56"/>
      <c r="E295" s="57"/>
      <c r="F295" s="57"/>
      <c r="G295" s="57"/>
      <c r="H295" s="57"/>
      <c r="I295" s="57"/>
      <c r="J295" s="57"/>
      <c r="K295" s="57"/>
      <c r="L295" s="57"/>
      <c r="M295" s="58"/>
      <c r="N295" s="59"/>
      <c r="O295" s="60"/>
      <c r="P295" s="61"/>
    </row>
    <row r="296" spans="1:16" ht="9.75" customHeight="1">
      <c r="A296" s="5"/>
      <c r="B296" s="40" t="s">
        <v>1</v>
      </c>
      <c r="C296" s="40">
        <v>178</v>
      </c>
      <c r="D296" s="41">
        <v>88</v>
      </c>
      <c r="E296" s="42">
        <v>13</v>
      </c>
      <c r="F296" s="42">
        <v>0</v>
      </c>
      <c r="G296" s="42">
        <v>0</v>
      </c>
      <c r="H296" s="42">
        <v>2</v>
      </c>
      <c r="I296" s="42">
        <v>2</v>
      </c>
      <c r="J296" s="42">
        <v>1</v>
      </c>
      <c r="K296" s="42">
        <v>9</v>
      </c>
      <c r="L296" s="42">
        <v>22</v>
      </c>
      <c r="M296" s="43">
        <v>53</v>
      </c>
      <c r="N296" s="44">
        <f>MIN(D296:M296)</f>
        <v>0</v>
      </c>
      <c r="O296" s="45">
        <f>C296-N296</f>
        <v>178</v>
      </c>
      <c r="P296" s="46">
        <f>O296/C296</f>
        <v>1</v>
      </c>
    </row>
    <row r="297" spans="1:16" ht="9.75" customHeight="1">
      <c r="A297" s="5"/>
      <c r="B297" s="40" t="s">
        <v>2</v>
      </c>
      <c r="C297" s="40"/>
      <c r="D297" s="41"/>
      <c r="E297" s="42"/>
      <c r="F297" s="42"/>
      <c r="G297" s="42"/>
      <c r="H297" s="42"/>
      <c r="I297" s="42"/>
      <c r="J297" s="42"/>
      <c r="K297" s="42"/>
      <c r="L297" s="42"/>
      <c r="M297" s="43"/>
      <c r="N297" s="44"/>
      <c r="O297" s="45"/>
      <c r="P297" s="46"/>
    </row>
    <row r="298" spans="1:16" ht="9.75" customHeight="1">
      <c r="A298" s="5"/>
      <c r="B298" s="40" t="s">
        <v>495</v>
      </c>
      <c r="C298" s="40"/>
      <c r="D298" s="41"/>
      <c r="E298" s="42"/>
      <c r="F298" s="42"/>
      <c r="G298" s="42"/>
      <c r="H298" s="42"/>
      <c r="I298" s="42"/>
      <c r="J298" s="42"/>
      <c r="K298" s="42"/>
      <c r="L298" s="42"/>
      <c r="M298" s="43"/>
      <c r="N298" s="44"/>
      <c r="O298" s="45"/>
      <c r="P298" s="46"/>
    </row>
    <row r="299" spans="1:16" ht="9.75" customHeight="1">
      <c r="A299" s="5"/>
      <c r="B299" s="40" t="s">
        <v>3</v>
      </c>
      <c r="C299" s="40"/>
      <c r="D299" s="41"/>
      <c r="E299" s="42"/>
      <c r="F299" s="42"/>
      <c r="G299" s="42"/>
      <c r="H299" s="42"/>
      <c r="I299" s="42"/>
      <c r="J299" s="42"/>
      <c r="K299" s="42"/>
      <c r="L299" s="42"/>
      <c r="M299" s="43"/>
      <c r="N299" s="44"/>
      <c r="O299" s="45"/>
      <c r="P299" s="46"/>
    </row>
    <row r="300" spans="1:16" ht="9.75" customHeight="1">
      <c r="A300" s="5"/>
      <c r="B300" s="40" t="s">
        <v>300</v>
      </c>
      <c r="C300" s="40"/>
      <c r="D300" s="41"/>
      <c r="E300" s="42"/>
      <c r="F300" s="42"/>
      <c r="G300" s="42"/>
      <c r="H300" s="42"/>
      <c r="I300" s="42"/>
      <c r="J300" s="42"/>
      <c r="K300" s="42"/>
      <c r="L300" s="42"/>
      <c r="M300" s="43"/>
      <c r="N300" s="44"/>
      <c r="O300" s="45"/>
      <c r="P300" s="46"/>
    </row>
    <row r="301" spans="1:16" ht="9.75" customHeight="1">
      <c r="A301" s="5"/>
      <c r="B301" s="40" t="s">
        <v>300</v>
      </c>
      <c r="C301" s="40"/>
      <c r="D301" s="41"/>
      <c r="E301" s="42"/>
      <c r="F301" s="42"/>
      <c r="G301" s="42"/>
      <c r="H301" s="42"/>
      <c r="I301" s="42"/>
      <c r="J301" s="42"/>
      <c r="K301" s="42"/>
      <c r="L301" s="42"/>
      <c r="M301" s="43"/>
      <c r="N301" s="44"/>
      <c r="O301" s="45"/>
      <c r="P301" s="46"/>
    </row>
    <row r="302" spans="1:16" ht="9.75" customHeight="1">
      <c r="A302" s="5"/>
      <c r="B302" s="40" t="s">
        <v>300</v>
      </c>
      <c r="C302" s="40"/>
      <c r="D302" s="41"/>
      <c r="E302" s="42"/>
      <c r="F302" s="42"/>
      <c r="G302" s="42"/>
      <c r="H302" s="42"/>
      <c r="I302" s="42"/>
      <c r="J302" s="42"/>
      <c r="K302" s="42"/>
      <c r="L302" s="42"/>
      <c r="M302" s="43"/>
      <c r="N302" s="44"/>
      <c r="O302" s="45"/>
      <c r="P302" s="46"/>
    </row>
    <row r="303" spans="1:16" ht="9.75" customHeight="1">
      <c r="A303" s="5"/>
      <c r="B303" s="40" t="s">
        <v>300</v>
      </c>
      <c r="C303" s="40"/>
      <c r="D303" s="41"/>
      <c r="E303" s="42"/>
      <c r="F303" s="42"/>
      <c r="G303" s="42"/>
      <c r="H303" s="42"/>
      <c r="I303" s="42"/>
      <c r="J303" s="42"/>
      <c r="K303" s="42"/>
      <c r="L303" s="42"/>
      <c r="M303" s="43"/>
      <c r="N303" s="44"/>
      <c r="O303" s="45"/>
      <c r="P303" s="46"/>
    </row>
    <row r="304" spans="1:16" ht="9.75" customHeight="1">
      <c r="A304" s="5"/>
      <c r="B304" s="40" t="s">
        <v>300</v>
      </c>
      <c r="C304" s="40"/>
      <c r="D304" s="41"/>
      <c r="E304" s="42"/>
      <c r="F304" s="42"/>
      <c r="G304" s="42"/>
      <c r="H304" s="42"/>
      <c r="I304" s="42"/>
      <c r="J304" s="42"/>
      <c r="K304" s="42"/>
      <c r="L304" s="42"/>
      <c r="M304" s="43"/>
      <c r="N304" s="44"/>
      <c r="O304" s="45"/>
      <c r="P304" s="46"/>
    </row>
    <row r="305" spans="1:16" ht="9.75" customHeight="1">
      <c r="A305" s="5"/>
      <c r="B305" s="40" t="s">
        <v>301</v>
      </c>
      <c r="C305" s="40"/>
      <c r="D305" s="41"/>
      <c r="E305" s="42"/>
      <c r="F305" s="42"/>
      <c r="G305" s="42"/>
      <c r="H305" s="42"/>
      <c r="I305" s="42"/>
      <c r="J305" s="42"/>
      <c r="K305" s="42"/>
      <c r="L305" s="42"/>
      <c r="M305" s="43"/>
      <c r="N305" s="44"/>
      <c r="O305" s="45"/>
      <c r="P305" s="46"/>
    </row>
    <row r="306" spans="1:16" ht="9.75" customHeight="1">
      <c r="A306" s="5"/>
      <c r="B306" s="40" t="s">
        <v>109</v>
      </c>
      <c r="C306" s="40">
        <v>2</v>
      </c>
      <c r="D306" s="41">
        <v>1</v>
      </c>
      <c r="E306" s="42">
        <v>1</v>
      </c>
      <c r="F306" s="42">
        <v>1</v>
      </c>
      <c r="G306" s="42">
        <v>1</v>
      </c>
      <c r="H306" s="42">
        <v>1</v>
      </c>
      <c r="I306" s="42">
        <v>1</v>
      </c>
      <c r="J306" s="42">
        <v>1</v>
      </c>
      <c r="K306" s="42">
        <v>1</v>
      </c>
      <c r="L306" s="42">
        <v>2</v>
      </c>
      <c r="M306" s="43">
        <v>2</v>
      </c>
      <c r="N306" s="44">
        <f>MIN(D306:M306)</f>
        <v>1</v>
      </c>
      <c r="O306" s="45">
        <f>C306-N306</f>
        <v>1</v>
      </c>
      <c r="P306" s="46">
        <f>O306/C306</f>
        <v>0.5</v>
      </c>
    </row>
    <row r="307" spans="1:16" ht="9.75" customHeight="1">
      <c r="A307" s="5"/>
      <c r="B307" s="40" t="s">
        <v>296</v>
      </c>
      <c r="C307" s="40"/>
      <c r="D307" s="41"/>
      <c r="E307" s="42"/>
      <c r="F307" s="42"/>
      <c r="G307" s="42"/>
      <c r="H307" s="42"/>
      <c r="I307" s="42"/>
      <c r="J307" s="42"/>
      <c r="K307" s="42"/>
      <c r="L307" s="42"/>
      <c r="M307" s="43"/>
      <c r="N307" s="44"/>
      <c r="O307" s="45"/>
      <c r="P307" s="46"/>
    </row>
    <row r="308" spans="1:16" ht="9.75" customHeight="1">
      <c r="A308" s="5"/>
      <c r="B308" s="40" t="s">
        <v>297</v>
      </c>
      <c r="C308" s="40"/>
      <c r="D308" s="41"/>
      <c r="E308" s="42"/>
      <c r="F308" s="42"/>
      <c r="G308" s="42"/>
      <c r="H308" s="42"/>
      <c r="I308" s="42"/>
      <c r="J308" s="42"/>
      <c r="K308" s="42"/>
      <c r="L308" s="42"/>
      <c r="M308" s="43"/>
      <c r="N308" s="44"/>
      <c r="O308" s="45"/>
      <c r="P308" s="46"/>
    </row>
    <row r="309" spans="1:16" ht="9.75" customHeight="1">
      <c r="A309" s="5"/>
      <c r="B309" s="40" t="s">
        <v>4</v>
      </c>
      <c r="C309" s="40"/>
      <c r="D309" s="41"/>
      <c r="E309" s="42"/>
      <c r="F309" s="42"/>
      <c r="G309" s="42"/>
      <c r="H309" s="42"/>
      <c r="I309" s="42"/>
      <c r="J309" s="42"/>
      <c r="K309" s="42"/>
      <c r="L309" s="42"/>
      <c r="M309" s="43"/>
      <c r="N309" s="44"/>
      <c r="O309" s="45"/>
      <c r="P309" s="46"/>
    </row>
    <row r="310" spans="1:16" ht="9.75" customHeight="1">
      <c r="A310" s="47"/>
      <c r="B310" s="48" t="s">
        <v>5</v>
      </c>
      <c r="C310" s="48">
        <f aca="true" t="shared" si="33" ref="C310:M310">SUM(C295:C299,C305:C309)</f>
        <v>180</v>
      </c>
      <c r="D310" s="49">
        <f t="shared" si="33"/>
        <v>89</v>
      </c>
      <c r="E310" s="50">
        <f t="shared" si="33"/>
        <v>14</v>
      </c>
      <c r="F310" s="50">
        <f t="shared" si="33"/>
        <v>1</v>
      </c>
      <c r="G310" s="50">
        <f t="shared" si="33"/>
        <v>1</v>
      </c>
      <c r="H310" s="50">
        <f t="shared" si="33"/>
        <v>3</v>
      </c>
      <c r="I310" s="50">
        <f t="shared" si="33"/>
        <v>3</v>
      </c>
      <c r="J310" s="50">
        <f t="shared" si="33"/>
        <v>2</v>
      </c>
      <c r="K310" s="50">
        <f t="shared" si="33"/>
        <v>10</v>
      </c>
      <c r="L310" s="50">
        <f t="shared" si="33"/>
        <v>24</v>
      </c>
      <c r="M310" s="51">
        <f t="shared" si="33"/>
        <v>55</v>
      </c>
      <c r="N310" s="52">
        <f>MIN(D310:M310)</f>
        <v>1</v>
      </c>
      <c r="O310" s="53">
        <f>C310-N310</f>
        <v>179</v>
      </c>
      <c r="P310" s="54">
        <f>O310/C310</f>
        <v>0.9944444444444445</v>
      </c>
    </row>
    <row r="311" spans="1:16" ht="9.75" customHeight="1">
      <c r="A311" s="39" t="s">
        <v>24</v>
      </c>
      <c r="B311" s="55" t="s">
        <v>0</v>
      </c>
      <c r="C311" s="55">
        <v>215</v>
      </c>
      <c r="D311" s="56">
        <v>175</v>
      </c>
      <c r="E311" s="57">
        <v>117</v>
      </c>
      <c r="F311" s="57">
        <v>79</v>
      </c>
      <c r="G311" s="57">
        <v>47</v>
      </c>
      <c r="H311" s="57">
        <v>37</v>
      </c>
      <c r="I311" s="57">
        <v>40</v>
      </c>
      <c r="J311" s="57">
        <v>38</v>
      </c>
      <c r="K311" s="57">
        <v>44</v>
      </c>
      <c r="L311" s="57">
        <v>55</v>
      </c>
      <c r="M311" s="58">
        <v>58</v>
      </c>
      <c r="N311" s="59">
        <f>MIN(D311:M311)</f>
        <v>37</v>
      </c>
      <c r="O311" s="60">
        <f>C311-N311</f>
        <v>178</v>
      </c>
      <c r="P311" s="61">
        <f>O311/C311</f>
        <v>0.827906976744186</v>
      </c>
    </row>
    <row r="312" spans="1:16" ht="9.75" customHeight="1">
      <c r="A312" s="5"/>
      <c r="B312" s="40" t="s">
        <v>1</v>
      </c>
      <c r="C312" s="40"/>
      <c r="D312" s="41"/>
      <c r="E312" s="42"/>
      <c r="F312" s="42"/>
      <c r="G312" s="42"/>
      <c r="H312" s="42"/>
      <c r="I312" s="42"/>
      <c r="J312" s="42"/>
      <c r="K312" s="42"/>
      <c r="L312" s="42"/>
      <c r="M312" s="43"/>
      <c r="N312" s="44"/>
      <c r="O312" s="45"/>
      <c r="P312" s="46"/>
    </row>
    <row r="313" spans="1:16" ht="9.75" customHeight="1">
      <c r="A313" s="5"/>
      <c r="B313" s="40" t="s">
        <v>2</v>
      </c>
      <c r="C313" s="40"/>
      <c r="D313" s="41"/>
      <c r="E313" s="42"/>
      <c r="F313" s="42"/>
      <c r="G313" s="42"/>
      <c r="H313" s="42"/>
      <c r="I313" s="42"/>
      <c r="J313" s="42"/>
      <c r="K313" s="42"/>
      <c r="L313" s="42"/>
      <c r="M313" s="43"/>
      <c r="N313" s="44"/>
      <c r="O313" s="45"/>
      <c r="P313" s="46"/>
    </row>
    <row r="314" spans="1:16" ht="9.75" customHeight="1">
      <c r="A314" s="5"/>
      <c r="B314" s="40" t="s">
        <v>495</v>
      </c>
      <c r="C314" s="40">
        <v>28</v>
      </c>
      <c r="D314" s="41">
        <v>20</v>
      </c>
      <c r="E314" s="42">
        <v>12</v>
      </c>
      <c r="F314" s="42">
        <v>2</v>
      </c>
      <c r="G314" s="42">
        <v>1</v>
      </c>
      <c r="H314" s="42">
        <v>4</v>
      </c>
      <c r="I314" s="42">
        <v>4</v>
      </c>
      <c r="J314" s="42">
        <v>1</v>
      </c>
      <c r="K314" s="42">
        <v>1</v>
      </c>
      <c r="L314" s="42">
        <v>1</v>
      </c>
      <c r="M314" s="43">
        <v>2</v>
      </c>
      <c r="N314" s="44">
        <f>MIN(D314:M314)</f>
        <v>1</v>
      </c>
      <c r="O314" s="45">
        <f>C314-N314</f>
        <v>27</v>
      </c>
      <c r="P314" s="46">
        <f>O314/C314</f>
        <v>0.9642857142857143</v>
      </c>
    </row>
    <row r="315" spans="1:16" ht="9.75" customHeight="1">
      <c r="A315" s="5"/>
      <c r="B315" s="40" t="s">
        <v>3</v>
      </c>
      <c r="C315" s="40">
        <v>4</v>
      </c>
      <c r="D315" s="41">
        <v>3</v>
      </c>
      <c r="E315" s="42">
        <v>2</v>
      </c>
      <c r="F315" s="42">
        <v>2</v>
      </c>
      <c r="G315" s="42">
        <v>2</v>
      </c>
      <c r="H315" s="42">
        <v>2</v>
      </c>
      <c r="I315" s="42">
        <v>2</v>
      </c>
      <c r="J315" s="42">
        <v>1</v>
      </c>
      <c r="K315" s="42">
        <v>1</v>
      </c>
      <c r="L315" s="42">
        <v>2</v>
      </c>
      <c r="M315" s="43">
        <v>2</v>
      </c>
      <c r="N315" s="44">
        <f>MIN(D315:M315)</f>
        <v>1</v>
      </c>
      <c r="O315" s="45">
        <f>C315-N315</f>
        <v>3</v>
      </c>
      <c r="P315" s="46">
        <f>O315/C315</f>
        <v>0.75</v>
      </c>
    </row>
    <row r="316" spans="1:16" ht="9.75" customHeight="1">
      <c r="A316" s="5"/>
      <c r="B316" s="40" t="s">
        <v>300</v>
      </c>
      <c r="C316" s="40"/>
      <c r="D316" s="41"/>
      <c r="E316" s="42"/>
      <c r="F316" s="42"/>
      <c r="G316" s="42"/>
      <c r="H316" s="42"/>
      <c r="I316" s="42"/>
      <c r="J316" s="42"/>
      <c r="K316" s="42"/>
      <c r="L316" s="42"/>
      <c r="M316" s="43"/>
      <c r="N316" s="44"/>
      <c r="O316" s="45"/>
      <c r="P316" s="46"/>
    </row>
    <row r="317" spans="1:16" ht="9.75" customHeight="1">
      <c r="A317" s="5"/>
      <c r="B317" s="40" t="s">
        <v>300</v>
      </c>
      <c r="C317" s="40"/>
      <c r="D317" s="41"/>
      <c r="E317" s="42"/>
      <c r="F317" s="42"/>
      <c r="G317" s="42"/>
      <c r="H317" s="42"/>
      <c r="I317" s="42"/>
      <c r="J317" s="42"/>
      <c r="K317" s="42"/>
      <c r="L317" s="42"/>
      <c r="M317" s="43"/>
      <c r="N317" s="44"/>
      <c r="O317" s="45"/>
      <c r="P317" s="46"/>
    </row>
    <row r="318" spans="1:16" ht="9.75" customHeight="1">
      <c r="A318" s="5"/>
      <c r="B318" s="40" t="s">
        <v>300</v>
      </c>
      <c r="C318" s="40"/>
      <c r="D318" s="41"/>
      <c r="E318" s="42"/>
      <c r="F318" s="42"/>
      <c r="G318" s="42"/>
      <c r="H318" s="42"/>
      <c r="I318" s="42"/>
      <c r="J318" s="42"/>
      <c r="K318" s="42"/>
      <c r="L318" s="42"/>
      <c r="M318" s="43"/>
      <c r="N318" s="44"/>
      <c r="O318" s="45"/>
      <c r="P318" s="46"/>
    </row>
    <row r="319" spans="1:16" ht="9.75" customHeight="1">
      <c r="A319" s="5"/>
      <c r="B319" s="40" t="s">
        <v>300</v>
      </c>
      <c r="C319" s="40"/>
      <c r="D319" s="41"/>
      <c r="E319" s="42"/>
      <c r="F319" s="42"/>
      <c r="G319" s="42"/>
      <c r="H319" s="42"/>
      <c r="I319" s="42"/>
      <c r="J319" s="42"/>
      <c r="K319" s="42"/>
      <c r="L319" s="42"/>
      <c r="M319" s="43"/>
      <c r="N319" s="44"/>
      <c r="O319" s="45"/>
      <c r="P319" s="46"/>
    </row>
    <row r="320" spans="1:16" ht="9.75" customHeight="1">
      <c r="A320" s="5"/>
      <c r="B320" s="40" t="s">
        <v>300</v>
      </c>
      <c r="C320" s="40"/>
      <c r="D320" s="41"/>
      <c r="E320" s="42"/>
      <c r="F320" s="42"/>
      <c r="G320" s="42"/>
      <c r="H320" s="42"/>
      <c r="I320" s="42"/>
      <c r="J320" s="42"/>
      <c r="K320" s="42"/>
      <c r="L320" s="42"/>
      <c r="M320" s="43"/>
      <c r="N320" s="44"/>
      <c r="O320" s="45"/>
      <c r="P320" s="46"/>
    </row>
    <row r="321" spans="1:16" ht="9.75" customHeight="1">
      <c r="A321" s="5"/>
      <c r="B321" s="40" t="s">
        <v>301</v>
      </c>
      <c r="C321" s="40"/>
      <c r="D321" s="41"/>
      <c r="E321" s="42"/>
      <c r="F321" s="42"/>
      <c r="G321" s="42"/>
      <c r="H321" s="42"/>
      <c r="I321" s="42"/>
      <c r="J321" s="42"/>
      <c r="K321" s="42"/>
      <c r="L321" s="42"/>
      <c r="M321" s="43"/>
      <c r="N321" s="44"/>
      <c r="O321" s="45"/>
      <c r="P321" s="46"/>
    </row>
    <row r="322" spans="1:16" ht="9.75" customHeight="1">
      <c r="A322" s="5"/>
      <c r="B322" s="40" t="s">
        <v>109</v>
      </c>
      <c r="C322" s="40">
        <v>16</v>
      </c>
      <c r="D322" s="41">
        <v>13</v>
      </c>
      <c r="E322" s="42">
        <v>13</v>
      </c>
      <c r="F322" s="42">
        <v>12</v>
      </c>
      <c r="G322" s="42">
        <v>10</v>
      </c>
      <c r="H322" s="42">
        <v>10</v>
      </c>
      <c r="I322" s="42">
        <v>9</v>
      </c>
      <c r="J322" s="42">
        <v>9</v>
      </c>
      <c r="K322" s="42">
        <v>9</v>
      </c>
      <c r="L322" s="42">
        <v>11</v>
      </c>
      <c r="M322" s="43">
        <v>13</v>
      </c>
      <c r="N322" s="44">
        <f>MIN(D322:M322)</f>
        <v>9</v>
      </c>
      <c r="O322" s="45">
        <f>C322-N322</f>
        <v>7</v>
      </c>
      <c r="P322" s="46">
        <f>O322/C322</f>
        <v>0.4375</v>
      </c>
    </row>
    <row r="323" spans="1:16" ht="9.75" customHeight="1">
      <c r="A323" s="5"/>
      <c r="B323" s="40" t="s">
        <v>296</v>
      </c>
      <c r="C323" s="40"/>
      <c r="D323" s="41"/>
      <c r="E323" s="42"/>
      <c r="F323" s="42"/>
      <c r="G323" s="42"/>
      <c r="H323" s="42"/>
      <c r="I323" s="42"/>
      <c r="J323" s="42"/>
      <c r="K323" s="42"/>
      <c r="L323" s="42"/>
      <c r="M323" s="43"/>
      <c r="N323" s="44"/>
      <c r="O323" s="45"/>
      <c r="P323" s="46"/>
    </row>
    <row r="324" spans="1:16" ht="9.75" customHeight="1">
      <c r="A324" s="5"/>
      <c r="B324" s="40" t="s">
        <v>297</v>
      </c>
      <c r="C324" s="40"/>
      <c r="D324" s="41"/>
      <c r="E324" s="42"/>
      <c r="F324" s="42"/>
      <c r="G324" s="42"/>
      <c r="H324" s="42"/>
      <c r="I324" s="42"/>
      <c r="J324" s="42"/>
      <c r="K324" s="42"/>
      <c r="L324" s="42"/>
      <c r="M324" s="43"/>
      <c r="N324" s="44"/>
      <c r="O324" s="45"/>
      <c r="P324" s="46"/>
    </row>
    <row r="325" spans="1:16" ht="9.75" customHeight="1">
      <c r="A325" s="5"/>
      <c r="B325" s="40" t="s">
        <v>4</v>
      </c>
      <c r="C325" s="40">
        <v>3</v>
      </c>
      <c r="D325" s="41">
        <v>2</v>
      </c>
      <c r="E325" s="42">
        <v>2</v>
      </c>
      <c r="F325" s="42">
        <v>1</v>
      </c>
      <c r="G325" s="42">
        <v>1</v>
      </c>
      <c r="H325" s="42">
        <v>1</v>
      </c>
      <c r="I325" s="42">
        <v>1</v>
      </c>
      <c r="J325" s="42">
        <v>1</v>
      </c>
      <c r="K325" s="42">
        <v>1</v>
      </c>
      <c r="L325" s="42">
        <v>1</v>
      </c>
      <c r="M325" s="43">
        <v>1</v>
      </c>
      <c r="N325" s="44">
        <f>MIN(D325:M325)</f>
        <v>1</v>
      </c>
      <c r="O325" s="45">
        <f>C325-N325</f>
        <v>2</v>
      </c>
      <c r="P325" s="46">
        <f>O325/C325</f>
        <v>0.6666666666666666</v>
      </c>
    </row>
    <row r="326" spans="1:16" ht="9.75" customHeight="1">
      <c r="A326" s="47"/>
      <c r="B326" s="48" t="s">
        <v>5</v>
      </c>
      <c r="C326" s="48">
        <f aca="true" t="shared" si="34" ref="C326:M326">SUM(C311:C315,C321:C325)</f>
        <v>266</v>
      </c>
      <c r="D326" s="49">
        <f t="shared" si="34"/>
        <v>213</v>
      </c>
      <c r="E326" s="50">
        <f t="shared" si="34"/>
        <v>146</v>
      </c>
      <c r="F326" s="50">
        <f t="shared" si="34"/>
        <v>96</v>
      </c>
      <c r="G326" s="50">
        <f t="shared" si="34"/>
        <v>61</v>
      </c>
      <c r="H326" s="50">
        <f t="shared" si="34"/>
        <v>54</v>
      </c>
      <c r="I326" s="50">
        <f t="shared" si="34"/>
        <v>56</v>
      </c>
      <c r="J326" s="50">
        <f t="shared" si="34"/>
        <v>50</v>
      </c>
      <c r="K326" s="50">
        <f t="shared" si="34"/>
        <v>56</v>
      </c>
      <c r="L326" s="50">
        <f t="shared" si="34"/>
        <v>70</v>
      </c>
      <c r="M326" s="51">
        <f t="shared" si="34"/>
        <v>76</v>
      </c>
      <c r="N326" s="52">
        <f>MIN(D326:M326)</f>
        <v>50</v>
      </c>
      <c r="O326" s="53">
        <f>C326-N326</f>
        <v>216</v>
      </c>
      <c r="P326" s="54">
        <f>O326/C326</f>
        <v>0.8120300751879699</v>
      </c>
    </row>
    <row r="327" spans="1:16" ht="9.75" customHeight="1">
      <c r="A327" s="39" t="s">
        <v>170</v>
      </c>
      <c r="B327" s="55" t="s">
        <v>0</v>
      </c>
      <c r="C327" s="55"/>
      <c r="D327" s="56"/>
      <c r="E327" s="57"/>
      <c r="F327" s="57"/>
      <c r="G327" s="57"/>
      <c r="H327" s="57"/>
      <c r="I327" s="57"/>
      <c r="J327" s="57"/>
      <c r="K327" s="57"/>
      <c r="L327" s="57"/>
      <c r="M327" s="58"/>
      <c r="N327" s="59"/>
      <c r="O327" s="60"/>
      <c r="P327" s="61"/>
    </row>
    <row r="328" spans="1:16" ht="9.75" customHeight="1">
      <c r="A328" s="5"/>
      <c r="B328" s="40" t="s">
        <v>1</v>
      </c>
      <c r="C328" s="40"/>
      <c r="D328" s="41"/>
      <c r="E328" s="42"/>
      <c r="F328" s="42"/>
      <c r="G328" s="42"/>
      <c r="H328" s="42"/>
      <c r="I328" s="42"/>
      <c r="J328" s="42"/>
      <c r="K328" s="42"/>
      <c r="L328" s="42"/>
      <c r="M328" s="43"/>
      <c r="N328" s="44"/>
      <c r="O328" s="45"/>
      <c r="P328" s="46"/>
    </row>
    <row r="329" spans="1:16" ht="9.75" customHeight="1">
      <c r="A329" s="5"/>
      <c r="B329" s="40" t="s">
        <v>2</v>
      </c>
      <c r="C329" s="40"/>
      <c r="D329" s="41"/>
      <c r="E329" s="42"/>
      <c r="F329" s="42"/>
      <c r="G329" s="42"/>
      <c r="H329" s="42"/>
      <c r="I329" s="42"/>
      <c r="J329" s="42"/>
      <c r="K329" s="42"/>
      <c r="L329" s="42"/>
      <c r="M329" s="43"/>
      <c r="N329" s="44"/>
      <c r="O329" s="45"/>
      <c r="P329" s="46"/>
    </row>
    <row r="330" spans="1:16" ht="9.75" customHeight="1">
      <c r="A330" s="5"/>
      <c r="B330" s="40" t="s">
        <v>495</v>
      </c>
      <c r="C330" s="40"/>
      <c r="D330" s="41"/>
      <c r="E330" s="42"/>
      <c r="F330" s="42"/>
      <c r="G330" s="42"/>
      <c r="H330" s="42"/>
      <c r="I330" s="42"/>
      <c r="J330" s="42"/>
      <c r="K330" s="42"/>
      <c r="L330" s="42"/>
      <c r="M330" s="43"/>
      <c r="N330" s="44"/>
      <c r="O330" s="45"/>
      <c r="P330" s="46"/>
    </row>
    <row r="331" spans="1:16" ht="9.75" customHeight="1">
      <c r="A331" s="5"/>
      <c r="B331" s="40" t="s">
        <v>3</v>
      </c>
      <c r="C331" s="40"/>
      <c r="D331" s="41"/>
      <c r="E331" s="42"/>
      <c r="F331" s="42"/>
      <c r="G331" s="42"/>
      <c r="H331" s="42"/>
      <c r="I331" s="42"/>
      <c r="J331" s="42"/>
      <c r="K331" s="42"/>
      <c r="L331" s="42"/>
      <c r="M331" s="43"/>
      <c r="N331" s="44"/>
      <c r="O331" s="45"/>
      <c r="P331" s="46"/>
    </row>
    <row r="332" spans="1:16" ht="9.75" customHeight="1">
      <c r="A332" s="5"/>
      <c r="B332" s="40" t="s">
        <v>300</v>
      </c>
      <c r="C332" s="40"/>
      <c r="D332" s="41"/>
      <c r="E332" s="42"/>
      <c r="F332" s="42"/>
      <c r="G332" s="42"/>
      <c r="H332" s="42"/>
      <c r="I332" s="42"/>
      <c r="J332" s="42"/>
      <c r="K332" s="42"/>
      <c r="L332" s="42"/>
      <c r="M332" s="43"/>
      <c r="N332" s="44"/>
      <c r="O332" s="45"/>
      <c r="P332" s="46"/>
    </row>
    <row r="333" spans="1:16" ht="9.75" customHeight="1">
      <c r="A333" s="5"/>
      <c r="B333" s="40" t="s">
        <v>300</v>
      </c>
      <c r="C333" s="40"/>
      <c r="D333" s="41"/>
      <c r="E333" s="42"/>
      <c r="F333" s="42"/>
      <c r="G333" s="42"/>
      <c r="H333" s="42"/>
      <c r="I333" s="42"/>
      <c r="J333" s="42"/>
      <c r="K333" s="42"/>
      <c r="L333" s="42"/>
      <c r="M333" s="43"/>
      <c r="N333" s="44"/>
      <c r="O333" s="45"/>
      <c r="P333" s="46"/>
    </row>
    <row r="334" spans="1:16" ht="9.75" customHeight="1">
      <c r="A334" s="5"/>
      <c r="B334" s="40" t="s">
        <v>300</v>
      </c>
      <c r="C334" s="40"/>
      <c r="D334" s="41"/>
      <c r="E334" s="42"/>
      <c r="F334" s="42"/>
      <c r="G334" s="42"/>
      <c r="H334" s="42"/>
      <c r="I334" s="42"/>
      <c r="J334" s="42"/>
      <c r="K334" s="42"/>
      <c r="L334" s="42"/>
      <c r="M334" s="43"/>
      <c r="N334" s="44"/>
      <c r="O334" s="45"/>
      <c r="P334" s="46"/>
    </row>
    <row r="335" spans="1:16" ht="9.75" customHeight="1">
      <c r="A335" s="5"/>
      <c r="B335" s="40" t="s">
        <v>300</v>
      </c>
      <c r="C335" s="40"/>
      <c r="D335" s="41"/>
      <c r="E335" s="42"/>
      <c r="F335" s="42"/>
      <c r="G335" s="42"/>
      <c r="H335" s="42"/>
      <c r="I335" s="42"/>
      <c r="J335" s="42"/>
      <c r="K335" s="42"/>
      <c r="L335" s="42"/>
      <c r="M335" s="43"/>
      <c r="N335" s="44"/>
      <c r="O335" s="45"/>
      <c r="P335" s="46"/>
    </row>
    <row r="336" spans="1:16" ht="9.75" customHeight="1">
      <c r="A336" s="5"/>
      <c r="B336" s="40" t="s">
        <v>300</v>
      </c>
      <c r="C336" s="40"/>
      <c r="D336" s="41"/>
      <c r="E336" s="42"/>
      <c r="F336" s="42"/>
      <c r="G336" s="42"/>
      <c r="H336" s="42"/>
      <c r="I336" s="42"/>
      <c r="J336" s="42"/>
      <c r="K336" s="42"/>
      <c r="L336" s="42"/>
      <c r="M336" s="43"/>
      <c r="N336" s="44"/>
      <c r="O336" s="45"/>
      <c r="P336" s="46"/>
    </row>
    <row r="337" spans="1:16" ht="9.75" customHeight="1">
      <c r="A337" s="5"/>
      <c r="B337" s="40" t="s">
        <v>301</v>
      </c>
      <c r="C337" s="40"/>
      <c r="D337" s="41"/>
      <c r="E337" s="42"/>
      <c r="F337" s="42"/>
      <c r="G337" s="42"/>
      <c r="H337" s="42"/>
      <c r="I337" s="42"/>
      <c r="J337" s="42"/>
      <c r="K337" s="42"/>
      <c r="L337" s="42"/>
      <c r="M337" s="43"/>
      <c r="N337" s="44"/>
      <c r="O337" s="45"/>
      <c r="P337" s="46"/>
    </row>
    <row r="338" spans="1:16" ht="9.75" customHeight="1">
      <c r="A338" s="5"/>
      <c r="B338" s="40" t="s">
        <v>109</v>
      </c>
      <c r="C338" s="40"/>
      <c r="D338" s="41"/>
      <c r="E338" s="42"/>
      <c r="F338" s="42"/>
      <c r="G338" s="42"/>
      <c r="H338" s="42"/>
      <c r="I338" s="42"/>
      <c r="J338" s="42"/>
      <c r="K338" s="42"/>
      <c r="L338" s="42"/>
      <c r="M338" s="43"/>
      <c r="N338" s="44"/>
      <c r="O338" s="45"/>
      <c r="P338" s="46"/>
    </row>
    <row r="339" spans="1:16" ht="9.75" customHeight="1">
      <c r="A339" s="5"/>
      <c r="B339" s="40" t="s">
        <v>296</v>
      </c>
      <c r="C339" s="40"/>
      <c r="D339" s="41"/>
      <c r="E339" s="42"/>
      <c r="F339" s="42"/>
      <c r="G339" s="42"/>
      <c r="H339" s="42"/>
      <c r="I339" s="42"/>
      <c r="J339" s="42"/>
      <c r="K339" s="42"/>
      <c r="L339" s="42"/>
      <c r="M339" s="43"/>
      <c r="N339" s="44"/>
      <c r="O339" s="45"/>
      <c r="P339" s="46"/>
    </row>
    <row r="340" spans="1:16" ht="9.75" customHeight="1">
      <c r="A340" s="5"/>
      <c r="B340" s="40" t="s">
        <v>297</v>
      </c>
      <c r="C340" s="40">
        <v>2</v>
      </c>
      <c r="D340" s="41">
        <v>0</v>
      </c>
      <c r="E340" s="42">
        <v>0</v>
      </c>
      <c r="F340" s="42">
        <v>0</v>
      </c>
      <c r="G340" s="42">
        <v>0</v>
      </c>
      <c r="H340" s="42">
        <v>1</v>
      </c>
      <c r="I340" s="42">
        <v>0</v>
      </c>
      <c r="J340" s="42">
        <v>0</v>
      </c>
      <c r="K340" s="42">
        <v>1</v>
      </c>
      <c r="L340" s="42">
        <v>1</v>
      </c>
      <c r="M340" s="43">
        <v>1</v>
      </c>
      <c r="N340" s="44">
        <f>MIN(D340:M340)</f>
        <v>0</v>
      </c>
      <c r="O340" s="45">
        <f>C340-N340</f>
        <v>2</v>
      </c>
      <c r="P340" s="46">
        <f>O340/C340</f>
        <v>1</v>
      </c>
    </row>
    <row r="341" spans="1:16" ht="9.75" customHeight="1">
      <c r="A341" s="5"/>
      <c r="B341" s="40" t="s">
        <v>4</v>
      </c>
      <c r="C341" s="40"/>
      <c r="D341" s="41"/>
      <c r="E341" s="42"/>
      <c r="F341" s="42"/>
      <c r="G341" s="42"/>
      <c r="H341" s="42"/>
      <c r="I341" s="42"/>
      <c r="J341" s="42"/>
      <c r="K341" s="42"/>
      <c r="L341" s="42"/>
      <c r="M341" s="43"/>
      <c r="N341" s="44"/>
      <c r="O341" s="45"/>
      <c r="P341" s="46"/>
    </row>
    <row r="342" spans="1:16" ht="9.75" customHeight="1">
      <c r="A342" s="47"/>
      <c r="B342" s="48" t="s">
        <v>5</v>
      </c>
      <c r="C342" s="48">
        <f aca="true" t="shared" si="35" ref="C342:M342">SUM(C327:C331,C337:C341)</f>
        <v>2</v>
      </c>
      <c r="D342" s="49">
        <f t="shared" si="35"/>
        <v>0</v>
      </c>
      <c r="E342" s="50">
        <f t="shared" si="35"/>
        <v>0</v>
      </c>
      <c r="F342" s="50">
        <f t="shared" si="35"/>
        <v>0</v>
      </c>
      <c r="G342" s="50">
        <f t="shared" si="35"/>
        <v>0</v>
      </c>
      <c r="H342" s="50">
        <f t="shared" si="35"/>
        <v>1</v>
      </c>
      <c r="I342" s="50">
        <f t="shared" si="35"/>
        <v>0</v>
      </c>
      <c r="J342" s="50">
        <f t="shared" si="35"/>
        <v>0</v>
      </c>
      <c r="K342" s="50">
        <f t="shared" si="35"/>
        <v>1</v>
      </c>
      <c r="L342" s="50">
        <f t="shared" si="35"/>
        <v>1</v>
      </c>
      <c r="M342" s="51">
        <f t="shared" si="35"/>
        <v>1</v>
      </c>
      <c r="N342" s="52">
        <f>MIN(D342:M342)</f>
        <v>0</v>
      </c>
      <c r="O342" s="53">
        <f>C342-N342</f>
        <v>2</v>
      </c>
      <c r="P342" s="54">
        <f>O342/C342</f>
        <v>1</v>
      </c>
    </row>
    <row r="343" spans="1:16" ht="9.75" customHeight="1">
      <c r="A343" s="39" t="s">
        <v>25</v>
      </c>
      <c r="B343" s="55" t="s">
        <v>0</v>
      </c>
      <c r="C343" s="55"/>
      <c r="D343" s="56"/>
      <c r="E343" s="57"/>
      <c r="F343" s="57"/>
      <c r="G343" s="57"/>
      <c r="H343" s="57"/>
      <c r="I343" s="57"/>
      <c r="J343" s="57"/>
      <c r="K343" s="57"/>
      <c r="L343" s="57"/>
      <c r="M343" s="58"/>
      <c r="N343" s="59"/>
      <c r="O343" s="60"/>
      <c r="P343" s="61"/>
    </row>
    <row r="344" spans="1:16" ht="9.75" customHeight="1">
      <c r="A344" s="5"/>
      <c r="B344" s="40" t="s">
        <v>1</v>
      </c>
      <c r="C344" s="40"/>
      <c r="D344" s="41"/>
      <c r="E344" s="42"/>
      <c r="F344" s="42"/>
      <c r="G344" s="42"/>
      <c r="H344" s="42"/>
      <c r="I344" s="42"/>
      <c r="J344" s="42"/>
      <c r="K344" s="42"/>
      <c r="L344" s="42"/>
      <c r="M344" s="43"/>
      <c r="N344" s="44"/>
      <c r="O344" s="45"/>
      <c r="P344" s="46"/>
    </row>
    <row r="345" spans="1:16" ht="9.75" customHeight="1">
      <c r="A345" s="5"/>
      <c r="B345" s="40" t="s">
        <v>2</v>
      </c>
      <c r="C345" s="40">
        <v>3</v>
      </c>
      <c r="D345" s="41">
        <v>0</v>
      </c>
      <c r="E345" s="42">
        <v>0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3">
        <v>1</v>
      </c>
      <c r="N345" s="44">
        <f>MIN(D345:M345)</f>
        <v>0</v>
      </c>
      <c r="O345" s="45">
        <f>C345-N345</f>
        <v>3</v>
      </c>
      <c r="P345" s="46">
        <f>O345/C345</f>
        <v>1</v>
      </c>
    </row>
    <row r="346" spans="1:16" ht="9.75" customHeight="1">
      <c r="A346" s="5"/>
      <c r="B346" s="40" t="s">
        <v>495</v>
      </c>
      <c r="C346" s="40">
        <v>5</v>
      </c>
      <c r="D346" s="41">
        <v>4</v>
      </c>
      <c r="E346" s="42">
        <v>1</v>
      </c>
      <c r="F346" s="42">
        <v>0</v>
      </c>
      <c r="G346" s="42">
        <v>0</v>
      </c>
      <c r="H346" s="42">
        <v>1</v>
      </c>
      <c r="I346" s="42">
        <v>0</v>
      </c>
      <c r="J346" s="42">
        <v>0</v>
      </c>
      <c r="K346" s="42">
        <v>0</v>
      </c>
      <c r="L346" s="42">
        <v>0</v>
      </c>
      <c r="M346" s="43">
        <v>1</v>
      </c>
      <c r="N346" s="44">
        <f>MIN(D346:M346)</f>
        <v>0</v>
      </c>
      <c r="O346" s="45">
        <f>C346-N346</f>
        <v>5</v>
      </c>
      <c r="P346" s="46">
        <f>O346/C346</f>
        <v>1</v>
      </c>
    </row>
    <row r="347" spans="1:16" ht="9.75" customHeight="1">
      <c r="A347" s="5"/>
      <c r="B347" s="40" t="s">
        <v>3</v>
      </c>
      <c r="C347" s="40"/>
      <c r="D347" s="41"/>
      <c r="E347" s="42"/>
      <c r="F347" s="42"/>
      <c r="G347" s="42"/>
      <c r="H347" s="42"/>
      <c r="I347" s="42"/>
      <c r="J347" s="42"/>
      <c r="K347" s="42"/>
      <c r="L347" s="42"/>
      <c r="M347" s="43"/>
      <c r="N347" s="44"/>
      <c r="O347" s="45"/>
      <c r="P347" s="46"/>
    </row>
    <row r="348" spans="1:16" ht="9.75" customHeight="1">
      <c r="A348" s="5"/>
      <c r="B348" s="40" t="s">
        <v>300</v>
      </c>
      <c r="C348" s="40"/>
      <c r="D348" s="41"/>
      <c r="E348" s="42"/>
      <c r="F348" s="42"/>
      <c r="G348" s="42"/>
      <c r="H348" s="42"/>
      <c r="I348" s="42"/>
      <c r="J348" s="42"/>
      <c r="K348" s="42"/>
      <c r="L348" s="42"/>
      <c r="M348" s="43"/>
      <c r="N348" s="44"/>
      <c r="O348" s="45"/>
      <c r="P348" s="46"/>
    </row>
    <row r="349" spans="1:16" ht="9.75" customHeight="1">
      <c r="A349" s="5"/>
      <c r="B349" s="40" t="s">
        <v>300</v>
      </c>
      <c r="C349" s="40"/>
      <c r="D349" s="41"/>
      <c r="E349" s="42"/>
      <c r="F349" s="42"/>
      <c r="G349" s="42"/>
      <c r="H349" s="42"/>
      <c r="I349" s="42"/>
      <c r="J349" s="42"/>
      <c r="K349" s="42"/>
      <c r="L349" s="42"/>
      <c r="M349" s="43"/>
      <c r="N349" s="44"/>
      <c r="O349" s="45"/>
      <c r="P349" s="46"/>
    </row>
    <row r="350" spans="1:16" ht="9.75" customHeight="1">
      <c r="A350" s="5"/>
      <c r="B350" s="40" t="s">
        <v>300</v>
      </c>
      <c r="C350" s="40"/>
      <c r="D350" s="41"/>
      <c r="E350" s="42"/>
      <c r="F350" s="42"/>
      <c r="G350" s="42"/>
      <c r="H350" s="42"/>
      <c r="I350" s="42"/>
      <c r="J350" s="42"/>
      <c r="K350" s="42"/>
      <c r="L350" s="42"/>
      <c r="M350" s="43"/>
      <c r="N350" s="44"/>
      <c r="O350" s="45"/>
      <c r="P350" s="46"/>
    </row>
    <row r="351" spans="1:16" ht="9.75" customHeight="1">
      <c r="A351" s="5"/>
      <c r="B351" s="40" t="s">
        <v>300</v>
      </c>
      <c r="C351" s="40"/>
      <c r="D351" s="41"/>
      <c r="E351" s="42"/>
      <c r="F351" s="42"/>
      <c r="G351" s="42"/>
      <c r="H351" s="42"/>
      <c r="I351" s="42"/>
      <c r="J351" s="42"/>
      <c r="K351" s="42"/>
      <c r="L351" s="42"/>
      <c r="M351" s="43"/>
      <c r="N351" s="44"/>
      <c r="O351" s="45"/>
      <c r="P351" s="46"/>
    </row>
    <row r="352" spans="1:16" ht="9.75" customHeight="1">
      <c r="A352" s="5"/>
      <c r="B352" s="40" t="s">
        <v>300</v>
      </c>
      <c r="C352" s="40"/>
      <c r="D352" s="41"/>
      <c r="E352" s="42"/>
      <c r="F352" s="42"/>
      <c r="G352" s="42"/>
      <c r="H352" s="42"/>
      <c r="I352" s="42"/>
      <c r="J352" s="42"/>
      <c r="K352" s="42"/>
      <c r="L352" s="42"/>
      <c r="M352" s="43"/>
      <c r="N352" s="44"/>
      <c r="O352" s="45"/>
      <c r="P352" s="46"/>
    </row>
    <row r="353" spans="1:16" ht="9.75" customHeight="1">
      <c r="A353" s="5"/>
      <c r="B353" s="40" t="s">
        <v>301</v>
      </c>
      <c r="C353" s="40"/>
      <c r="D353" s="41"/>
      <c r="E353" s="42"/>
      <c r="F353" s="42"/>
      <c r="G353" s="42"/>
      <c r="H353" s="42"/>
      <c r="I353" s="42"/>
      <c r="J353" s="42"/>
      <c r="K353" s="42"/>
      <c r="L353" s="42"/>
      <c r="M353" s="43"/>
      <c r="N353" s="44"/>
      <c r="O353" s="45"/>
      <c r="P353" s="46"/>
    </row>
    <row r="354" spans="1:16" ht="9.75" customHeight="1">
      <c r="A354" s="5"/>
      <c r="B354" s="40" t="s">
        <v>109</v>
      </c>
      <c r="C354" s="40">
        <v>1</v>
      </c>
      <c r="D354" s="41">
        <v>1</v>
      </c>
      <c r="E354" s="42">
        <v>1</v>
      </c>
      <c r="F354" s="42">
        <v>1</v>
      </c>
      <c r="G354" s="42">
        <v>1</v>
      </c>
      <c r="H354" s="42">
        <v>1</v>
      </c>
      <c r="I354" s="42">
        <v>1</v>
      </c>
      <c r="J354" s="42">
        <v>1</v>
      </c>
      <c r="K354" s="42">
        <v>1</v>
      </c>
      <c r="L354" s="42">
        <v>1</v>
      </c>
      <c r="M354" s="43">
        <v>1</v>
      </c>
      <c r="N354" s="44">
        <f>MIN(D354:M354)</f>
        <v>1</v>
      </c>
      <c r="O354" s="45">
        <f>C354-N354</f>
        <v>0</v>
      </c>
      <c r="P354" s="46">
        <f>O354/C354</f>
        <v>0</v>
      </c>
    </row>
    <row r="355" spans="1:16" ht="9.75" customHeight="1">
      <c r="A355" s="5"/>
      <c r="B355" s="40" t="s">
        <v>296</v>
      </c>
      <c r="C355" s="40"/>
      <c r="D355" s="41"/>
      <c r="E355" s="42"/>
      <c r="F355" s="42"/>
      <c r="G355" s="42"/>
      <c r="H355" s="42"/>
      <c r="I355" s="42"/>
      <c r="J355" s="42"/>
      <c r="K355" s="42"/>
      <c r="L355" s="42"/>
      <c r="M355" s="43"/>
      <c r="N355" s="44"/>
      <c r="O355" s="45"/>
      <c r="P355" s="46"/>
    </row>
    <row r="356" spans="1:16" ht="9.75" customHeight="1">
      <c r="A356" s="5"/>
      <c r="B356" s="40" t="s">
        <v>297</v>
      </c>
      <c r="C356" s="40">
        <v>1</v>
      </c>
      <c r="D356" s="41">
        <v>1</v>
      </c>
      <c r="E356" s="42">
        <v>1</v>
      </c>
      <c r="F356" s="42">
        <v>1</v>
      </c>
      <c r="G356" s="42">
        <v>1</v>
      </c>
      <c r="H356" s="42">
        <v>1</v>
      </c>
      <c r="I356" s="42">
        <v>1</v>
      </c>
      <c r="J356" s="42">
        <v>1</v>
      </c>
      <c r="K356" s="42">
        <v>1</v>
      </c>
      <c r="L356" s="42">
        <v>1</v>
      </c>
      <c r="M356" s="43">
        <v>1</v>
      </c>
      <c r="N356" s="44">
        <f>MIN(D356:M356)</f>
        <v>1</v>
      </c>
      <c r="O356" s="45">
        <f>C356-N356</f>
        <v>0</v>
      </c>
      <c r="P356" s="46">
        <f>O356/C356</f>
        <v>0</v>
      </c>
    </row>
    <row r="357" spans="1:16" ht="9.75" customHeight="1">
      <c r="A357" s="5"/>
      <c r="B357" s="40" t="s">
        <v>4</v>
      </c>
      <c r="C357" s="40">
        <v>1</v>
      </c>
      <c r="D357" s="41">
        <v>1</v>
      </c>
      <c r="E357" s="42">
        <v>1</v>
      </c>
      <c r="F357" s="42">
        <v>1</v>
      </c>
      <c r="G357" s="42">
        <v>0</v>
      </c>
      <c r="H357" s="42">
        <v>1</v>
      </c>
      <c r="I357" s="42">
        <v>0</v>
      </c>
      <c r="J357" s="42">
        <v>0</v>
      </c>
      <c r="K357" s="42">
        <v>0</v>
      </c>
      <c r="L357" s="42">
        <v>0</v>
      </c>
      <c r="M357" s="43">
        <v>0</v>
      </c>
      <c r="N357" s="44">
        <f>MIN(D357:M357)</f>
        <v>0</v>
      </c>
      <c r="O357" s="45">
        <f>C357-N357</f>
        <v>1</v>
      </c>
      <c r="P357" s="46">
        <f>O357/C357</f>
        <v>1</v>
      </c>
    </row>
    <row r="358" spans="1:16" ht="9.75" customHeight="1">
      <c r="A358" s="47"/>
      <c r="B358" s="48" t="s">
        <v>5</v>
      </c>
      <c r="C358" s="48">
        <f aca="true" t="shared" si="36" ref="C358:M358">SUM(C343:C347,C353:C357)</f>
        <v>11</v>
      </c>
      <c r="D358" s="49">
        <f t="shared" si="36"/>
        <v>7</v>
      </c>
      <c r="E358" s="50">
        <f t="shared" si="36"/>
        <v>4</v>
      </c>
      <c r="F358" s="50">
        <f t="shared" si="36"/>
        <v>3</v>
      </c>
      <c r="G358" s="50">
        <f t="shared" si="36"/>
        <v>2</v>
      </c>
      <c r="H358" s="50">
        <f t="shared" si="36"/>
        <v>4</v>
      </c>
      <c r="I358" s="50">
        <f t="shared" si="36"/>
        <v>2</v>
      </c>
      <c r="J358" s="50">
        <f t="shared" si="36"/>
        <v>2</v>
      </c>
      <c r="K358" s="50">
        <f t="shared" si="36"/>
        <v>2</v>
      </c>
      <c r="L358" s="50">
        <f t="shared" si="36"/>
        <v>2</v>
      </c>
      <c r="M358" s="51">
        <f t="shared" si="36"/>
        <v>4</v>
      </c>
      <c r="N358" s="52">
        <f>MIN(D358:M358)</f>
        <v>2</v>
      </c>
      <c r="O358" s="53">
        <f>C358-N358</f>
        <v>9</v>
      </c>
      <c r="P358" s="54">
        <f>O358/C358</f>
        <v>0.8181818181818182</v>
      </c>
    </row>
    <row r="359" spans="1:16" ht="9.75" customHeight="1">
      <c r="A359" s="39" t="s">
        <v>26</v>
      </c>
      <c r="B359" s="55" t="s">
        <v>0</v>
      </c>
      <c r="C359" s="55"/>
      <c r="D359" s="56"/>
      <c r="E359" s="57"/>
      <c r="F359" s="57"/>
      <c r="G359" s="57"/>
      <c r="H359" s="57"/>
      <c r="I359" s="57"/>
      <c r="J359" s="57"/>
      <c r="K359" s="57"/>
      <c r="L359" s="57"/>
      <c r="M359" s="58"/>
      <c r="N359" s="59"/>
      <c r="O359" s="60"/>
      <c r="P359" s="61"/>
    </row>
    <row r="360" spans="1:16" ht="9.75" customHeight="1">
      <c r="A360" s="5"/>
      <c r="B360" s="40" t="s">
        <v>1</v>
      </c>
      <c r="C360" s="40"/>
      <c r="D360" s="41"/>
      <c r="E360" s="42"/>
      <c r="F360" s="42"/>
      <c r="G360" s="42"/>
      <c r="H360" s="42"/>
      <c r="I360" s="42"/>
      <c r="J360" s="42"/>
      <c r="K360" s="42"/>
      <c r="L360" s="42"/>
      <c r="M360" s="43"/>
      <c r="N360" s="44"/>
      <c r="O360" s="45"/>
      <c r="P360" s="46"/>
    </row>
    <row r="361" spans="1:16" ht="9.75" customHeight="1">
      <c r="A361" s="5"/>
      <c r="B361" s="40" t="s">
        <v>2</v>
      </c>
      <c r="C361" s="40"/>
      <c r="D361" s="41"/>
      <c r="E361" s="42"/>
      <c r="F361" s="42"/>
      <c r="G361" s="42"/>
      <c r="H361" s="42"/>
      <c r="I361" s="42"/>
      <c r="J361" s="42"/>
      <c r="K361" s="42"/>
      <c r="L361" s="42"/>
      <c r="M361" s="43"/>
      <c r="N361" s="44"/>
      <c r="O361" s="45"/>
      <c r="P361" s="46"/>
    </row>
    <row r="362" spans="1:16" ht="9.75" customHeight="1">
      <c r="A362" s="5"/>
      <c r="B362" s="40" t="s">
        <v>495</v>
      </c>
      <c r="C362" s="40"/>
      <c r="D362" s="41"/>
      <c r="E362" s="42"/>
      <c r="F362" s="42"/>
      <c r="G362" s="42"/>
      <c r="H362" s="42"/>
      <c r="I362" s="42"/>
      <c r="J362" s="42"/>
      <c r="K362" s="42"/>
      <c r="L362" s="42"/>
      <c r="M362" s="43"/>
      <c r="N362" s="44"/>
      <c r="O362" s="45"/>
      <c r="P362" s="46"/>
    </row>
    <row r="363" spans="1:16" ht="9.75" customHeight="1">
      <c r="A363" s="5"/>
      <c r="B363" s="40" t="s">
        <v>3</v>
      </c>
      <c r="C363" s="40"/>
      <c r="D363" s="41"/>
      <c r="E363" s="42"/>
      <c r="F363" s="42"/>
      <c r="G363" s="42"/>
      <c r="H363" s="42"/>
      <c r="I363" s="42"/>
      <c r="J363" s="42"/>
      <c r="K363" s="42"/>
      <c r="L363" s="42"/>
      <c r="M363" s="43"/>
      <c r="N363" s="44"/>
      <c r="O363" s="45"/>
      <c r="P363" s="46"/>
    </row>
    <row r="364" spans="1:16" ht="9.75" customHeight="1">
      <c r="A364" s="5"/>
      <c r="B364" s="40" t="s">
        <v>300</v>
      </c>
      <c r="C364" s="40"/>
      <c r="D364" s="41"/>
      <c r="E364" s="42"/>
      <c r="F364" s="42"/>
      <c r="G364" s="42"/>
      <c r="H364" s="42"/>
      <c r="I364" s="42"/>
      <c r="J364" s="42"/>
      <c r="K364" s="42"/>
      <c r="L364" s="42"/>
      <c r="M364" s="43"/>
      <c r="N364" s="44"/>
      <c r="O364" s="45"/>
      <c r="P364" s="46"/>
    </row>
    <row r="365" spans="1:16" ht="9.75" customHeight="1">
      <c r="A365" s="5"/>
      <c r="B365" s="40" t="s">
        <v>300</v>
      </c>
      <c r="C365" s="40"/>
      <c r="D365" s="41"/>
      <c r="E365" s="42"/>
      <c r="F365" s="42"/>
      <c r="G365" s="42"/>
      <c r="H365" s="42"/>
      <c r="I365" s="42"/>
      <c r="J365" s="42"/>
      <c r="K365" s="42"/>
      <c r="L365" s="42"/>
      <c r="M365" s="43"/>
      <c r="N365" s="44"/>
      <c r="O365" s="45"/>
      <c r="P365" s="46"/>
    </row>
    <row r="366" spans="1:16" ht="9.75" customHeight="1">
      <c r="A366" s="5"/>
      <c r="B366" s="40" t="s">
        <v>300</v>
      </c>
      <c r="C366" s="40"/>
      <c r="D366" s="41"/>
      <c r="E366" s="42"/>
      <c r="F366" s="42"/>
      <c r="G366" s="42"/>
      <c r="H366" s="42"/>
      <c r="I366" s="42"/>
      <c r="J366" s="42"/>
      <c r="K366" s="42"/>
      <c r="L366" s="42"/>
      <c r="M366" s="43"/>
      <c r="N366" s="44"/>
      <c r="O366" s="45"/>
      <c r="P366" s="46"/>
    </row>
    <row r="367" spans="1:16" ht="9.75" customHeight="1">
      <c r="A367" s="5"/>
      <c r="B367" s="40" t="s">
        <v>300</v>
      </c>
      <c r="C367" s="40"/>
      <c r="D367" s="41"/>
      <c r="E367" s="42"/>
      <c r="F367" s="42"/>
      <c r="G367" s="42"/>
      <c r="H367" s="42"/>
      <c r="I367" s="42"/>
      <c r="J367" s="42"/>
      <c r="K367" s="42"/>
      <c r="L367" s="42"/>
      <c r="M367" s="43"/>
      <c r="N367" s="44"/>
      <c r="O367" s="45"/>
      <c r="P367" s="46"/>
    </row>
    <row r="368" spans="1:16" ht="9.75" customHeight="1">
      <c r="A368" s="5"/>
      <c r="B368" s="40" t="s">
        <v>300</v>
      </c>
      <c r="C368" s="40"/>
      <c r="D368" s="41"/>
      <c r="E368" s="42"/>
      <c r="F368" s="42"/>
      <c r="G368" s="42"/>
      <c r="H368" s="42"/>
      <c r="I368" s="42"/>
      <c r="J368" s="42"/>
      <c r="K368" s="42"/>
      <c r="L368" s="42"/>
      <c r="M368" s="43"/>
      <c r="N368" s="44"/>
      <c r="O368" s="45"/>
      <c r="P368" s="46"/>
    </row>
    <row r="369" spans="1:16" ht="9.75" customHeight="1">
      <c r="A369" s="5"/>
      <c r="B369" s="40" t="s">
        <v>301</v>
      </c>
      <c r="C369" s="40"/>
      <c r="D369" s="41"/>
      <c r="E369" s="42"/>
      <c r="F369" s="42"/>
      <c r="G369" s="42"/>
      <c r="H369" s="42"/>
      <c r="I369" s="42"/>
      <c r="J369" s="42"/>
      <c r="K369" s="42"/>
      <c r="L369" s="42"/>
      <c r="M369" s="43"/>
      <c r="N369" s="44"/>
      <c r="O369" s="45"/>
      <c r="P369" s="46"/>
    </row>
    <row r="370" spans="1:16" ht="9.75" customHeight="1">
      <c r="A370" s="5"/>
      <c r="B370" s="40" t="s">
        <v>109</v>
      </c>
      <c r="C370" s="40"/>
      <c r="D370" s="41"/>
      <c r="E370" s="42"/>
      <c r="F370" s="42"/>
      <c r="G370" s="42"/>
      <c r="H370" s="42"/>
      <c r="I370" s="42"/>
      <c r="J370" s="42"/>
      <c r="K370" s="42"/>
      <c r="L370" s="42"/>
      <c r="M370" s="43"/>
      <c r="N370" s="44"/>
      <c r="O370" s="45"/>
      <c r="P370" s="46"/>
    </row>
    <row r="371" spans="1:16" ht="9.75" customHeight="1">
      <c r="A371" s="5"/>
      <c r="B371" s="40" t="s">
        <v>296</v>
      </c>
      <c r="C371" s="40"/>
      <c r="D371" s="41"/>
      <c r="E371" s="42"/>
      <c r="F371" s="42"/>
      <c r="G371" s="42"/>
      <c r="H371" s="42"/>
      <c r="I371" s="42"/>
      <c r="J371" s="42"/>
      <c r="K371" s="42"/>
      <c r="L371" s="42"/>
      <c r="M371" s="43"/>
      <c r="N371" s="44"/>
      <c r="O371" s="45"/>
      <c r="P371" s="46"/>
    </row>
    <row r="372" spans="1:16" ht="9.75" customHeight="1">
      <c r="A372" s="5"/>
      <c r="B372" s="40" t="s">
        <v>297</v>
      </c>
      <c r="C372" s="40">
        <v>2</v>
      </c>
      <c r="D372" s="41">
        <v>1</v>
      </c>
      <c r="E372" s="42">
        <v>2</v>
      </c>
      <c r="F372" s="42">
        <v>2</v>
      </c>
      <c r="G372" s="42">
        <v>1</v>
      </c>
      <c r="H372" s="42">
        <v>0</v>
      </c>
      <c r="I372" s="42">
        <v>0</v>
      </c>
      <c r="J372" s="42">
        <v>0</v>
      </c>
      <c r="K372" s="42">
        <v>0</v>
      </c>
      <c r="L372" s="42">
        <v>1</v>
      </c>
      <c r="M372" s="43">
        <v>0</v>
      </c>
      <c r="N372" s="44">
        <f>MIN(D372:M372)</f>
        <v>0</v>
      </c>
      <c r="O372" s="45">
        <f>C372-N372</f>
        <v>2</v>
      </c>
      <c r="P372" s="46">
        <f>O372/C372</f>
        <v>1</v>
      </c>
    </row>
    <row r="373" spans="1:16" ht="9.75" customHeight="1">
      <c r="A373" s="5"/>
      <c r="B373" s="40" t="s">
        <v>4</v>
      </c>
      <c r="C373" s="40">
        <v>1</v>
      </c>
      <c r="D373" s="41">
        <v>1</v>
      </c>
      <c r="E373" s="42">
        <v>1</v>
      </c>
      <c r="F373" s="42">
        <v>1</v>
      </c>
      <c r="G373" s="42">
        <v>0</v>
      </c>
      <c r="H373" s="42">
        <v>0</v>
      </c>
      <c r="I373" s="42">
        <v>0</v>
      </c>
      <c r="J373" s="42">
        <v>1</v>
      </c>
      <c r="K373" s="42">
        <v>1</v>
      </c>
      <c r="L373" s="42">
        <v>1</v>
      </c>
      <c r="M373" s="43">
        <v>0</v>
      </c>
      <c r="N373" s="44">
        <f>MIN(D373:M373)</f>
        <v>0</v>
      </c>
      <c r="O373" s="45">
        <f>C373-N373</f>
        <v>1</v>
      </c>
      <c r="P373" s="46">
        <f>O373/C373</f>
        <v>1</v>
      </c>
    </row>
    <row r="374" spans="1:16" ht="9.75" customHeight="1">
      <c r="A374" s="47"/>
      <c r="B374" s="48" t="s">
        <v>5</v>
      </c>
      <c r="C374" s="48">
        <f aca="true" t="shared" si="37" ref="C374:M374">SUM(C359:C363,C369:C373)</f>
        <v>3</v>
      </c>
      <c r="D374" s="49">
        <f t="shared" si="37"/>
        <v>2</v>
      </c>
      <c r="E374" s="50">
        <f t="shared" si="37"/>
        <v>3</v>
      </c>
      <c r="F374" s="50">
        <f t="shared" si="37"/>
        <v>3</v>
      </c>
      <c r="G374" s="50">
        <f t="shared" si="37"/>
        <v>1</v>
      </c>
      <c r="H374" s="50">
        <f t="shared" si="37"/>
        <v>0</v>
      </c>
      <c r="I374" s="50">
        <f t="shared" si="37"/>
        <v>0</v>
      </c>
      <c r="J374" s="50">
        <f t="shared" si="37"/>
        <v>1</v>
      </c>
      <c r="K374" s="50">
        <f t="shared" si="37"/>
        <v>1</v>
      </c>
      <c r="L374" s="50">
        <f t="shared" si="37"/>
        <v>2</v>
      </c>
      <c r="M374" s="51">
        <f t="shared" si="37"/>
        <v>0</v>
      </c>
      <c r="N374" s="52">
        <f>MIN(D374:M374)</f>
        <v>0</v>
      </c>
      <c r="O374" s="53">
        <f>C374-N374</f>
        <v>3</v>
      </c>
      <c r="P374" s="54">
        <f>O374/C374</f>
        <v>1</v>
      </c>
    </row>
    <row r="375" spans="1:16" ht="9.75" customHeight="1">
      <c r="A375" s="39" t="s">
        <v>27</v>
      </c>
      <c r="B375" s="55" t="s">
        <v>0</v>
      </c>
      <c r="C375" s="55"/>
      <c r="D375" s="56"/>
      <c r="E375" s="57"/>
      <c r="F375" s="57"/>
      <c r="G375" s="57"/>
      <c r="H375" s="57"/>
      <c r="I375" s="57"/>
      <c r="J375" s="57"/>
      <c r="K375" s="57"/>
      <c r="L375" s="57"/>
      <c r="M375" s="58"/>
      <c r="N375" s="59"/>
      <c r="O375" s="60"/>
      <c r="P375" s="61"/>
    </row>
    <row r="376" spans="1:16" ht="9.75" customHeight="1">
      <c r="A376" s="5"/>
      <c r="B376" s="40" t="s">
        <v>1</v>
      </c>
      <c r="C376" s="40"/>
      <c r="D376" s="41"/>
      <c r="E376" s="42"/>
      <c r="F376" s="42"/>
      <c r="G376" s="42"/>
      <c r="H376" s="42"/>
      <c r="I376" s="42"/>
      <c r="J376" s="42"/>
      <c r="K376" s="42"/>
      <c r="L376" s="42"/>
      <c r="M376" s="43"/>
      <c r="N376" s="44"/>
      <c r="O376" s="45"/>
      <c r="P376" s="46"/>
    </row>
    <row r="377" spans="1:16" ht="9.75" customHeight="1">
      <c r="A377" s="5"/>
      <c r="B377" s="40" t="s">
        <v>2</v>
      </c>
      <c r="C377" s="40"/>
      <c r="D377" s="41"/>
      <c r="E377" s="42"/>
      <c r="F377" s="42"/>
      <c r="G377" s="42"/>
      <c r="H377" s="42"/>
      <c r="I377" s="42"/>
      <c r="J377" s="42"/>
      <c r="K377" s="42"/>
      <c r="L377" s="42"/>
      <c r="M377" s="43"/>
      <c r="N377" s="44"/>
      <c r="O377" s="45"/>
      <c r="P377" s="46"/>
    </row>
    <row r="378" spans="1:16" ht="9.75" customHeight="1">
      <c r="A378" s="5"/>
      <c r="B378" s="40" t="s">
        <v>495</v>
      </c>
      <c r="C378" s="40"/>
      <c r="D378" s="41"/>
      <c r="E378" s="42"/>
      <c r="F378" s="42"/>
      <c r="G378" s="42"/>
      <c r="H378" s="42"/>
      <c r="I378" s="42"/>
      <c r="J378" s="42"/>
      <c r="K378" s="42"/>
      <c r="L378" s="42"/>
      <c r="M378" s="43"/>
      <c r="N378" s="44"/>
      <c r="O378" s="45"/>
      <c r="P378" s="46"/>
    </row>
    <row r="379" spans="1:16" ht="9.75" customHeight="1">
      <c r="A379" s="5"/>
      <c r="B379" s="40" t="s">
        <v>3</v>
      </c>
      <c r="C379" s="40"/>
      <c r="D379" s="41"/>
      <c r="E379" s="42"/>
      <c r="F379" s="42"/>
      <c r="G379" s="42"/>
      <c r="H379" s="42"/>
      <c r="I379" s="42"/>
      <c r="J379" s="42"/>
      <c r="K379" s="42"/>
      <c r="L379" s="42"/>
      <c r="M379" s="43"/>
      <c r="N379" s="44"/>
      <c r="O379" s="45"/>
      <c r="P379" s="46"/>
    </row>
    <row r="380" spans="1:16" ht="9.75" customHeight="1">
      <c r="A380" s="5"/>
      <c r="B380" s="40" t="s">
        <v>300</v>
      </c>
      <c r="C380" s="40"/>
      <c r="D380" s="41"/>
      <c r="E380" s="42"/>
      <c r="F380" s="42"/>
      <c r="G380" s="42"/>
      <c r="H380" s="42"/>
      <c r="I380" s="42"/>
      <c r="J380" s="42"/>
      <c r="K380" s="42"/>
      <c r="L380" s="42"/>
      <c r="M380" s="43"/>
      <c r="N380" s="44"/>
      <c r="O380" s="45"/>
      <c r="P380" s="46"/>
    </row>
    <row r="381" spans="1:16" ht="9.75" customHeight="1">
      <c r="A381" s="5"/>
      <c r="B381" s="40" t="s">
        <v>300</v>
      </c>
      <c r="C381" s="40"/>
      <c r="D381" s="41"/>
      <c r="E381" s="42"/>
      <c r="F381" s="42"/>
      <c r="G381" s="42"/>
      <c r="H381" s="42"/>
      <c r="I381" s="42"/>
      <c r="J381" s="42"/>
      <c r="K381" s="42"/>
      <c r="L381" s="42"/>
      <c r="M381" s="43"/>
      <c r="N381" s="44"/>
      <c r="O381" s="45"/>
      <c r="P381" s="46"/>
    </row>
    <row r="382" spans="1:16" ht="9.75" customHeight="1">
      <c r="A382" s="5"/>
      <c r="B382" s="40" t="s">
        <v>300</v>
      </c>
      <c r="C382" s="40"/>
      <c r="D382" s="41"/>
      <c r="E382" s="42"/>
      <c r="F382" s="42"/>
      <c r="G382" s="42"/>
      <c r="H382" s="42"/>
      <c r="I382" s="42"/>
      <c r="J382" s="42"/>
      <c r="K382" s="42"/>
      <c r="L382" s="42"/>
      <c r="M382" s="43"/>
      <c r="N382" s="44"/>
      <c r="O382" s="45"/>
      <c r="P382" s="46"/>
    </row>
    <row r="383" spans="1:16" ht="9.75" customHeight="1">
      <c r="A383" s="5"/>
      <c r="B383" s="40" t="s">
        <v>300</v>
      </c>
      <c r="C383" s="40"/>
      <c r="D383" s="41"/>
      <c r="E383" s="42"/>
      <c r="F383" s="42"/>
      <c r="G383" s="42"/>
      <c r="H383" s="42"/>
      <c r="I383" s="42"/>
      <c r="J383" s="42"/>
      <c r="K383" s="42"/>
      <c r="L383" s="42"/>
      <c r="M383" s="43"/>
      <c r="N383" s="44"/>
      <c r="O383" s="45"/>
      <c r="P383" s="46"/>
    </row>
    <row r="384" spans="1:16" ht="9.75" customHeight="1">
      <c r="A384" s="5"/>
      <c r="B384" s="40" t="s">
        <v>300</v>
      </c>
      <c r="C384" s="40"/>
      <c r="D384" s="41"/>
      <c r="E384" s="42"/>
      <c r="F384" s="42"/>
      <c r="G384" s="42"/>
      <c r="H384" s="42"/>
      <c r="I384" s="42"/>
      <c r="J384" s="42"/>
      <c r="K384" s="42"/>
      <c r="L384" s="42"/>
      <c r="M384" s="43"/>
      <c r="N384" s="44"/>
      <c r="O384" s="45"/>
      <c r="P384" s="46"/>
    </row>
    <row r="385" spans="1:16" ht="9.75" customHeight="1">
      <c r="A385" s="5"/>
      <c r="B385" s="40" t="s">
        <v>301</v>
      </c>
      <c r="C385" s="40"/>
      <c r="D385" s="41"/>
      <c r="E385" s="42"/>
      <c r="F385" s="42"/>
      <c r="G385" s="42"/>
      <c r="H385" s="42"/>
      <c r="I385" s="42"/>
      <c r="J385" s="42"/>
      <c r="K385" s="42"/>
      <c r="L385" s="42"/>
      <c r="M385" s="43"/>
      <c r="N385" s="44"/>
      <c r="O385" s="45"/>
      <c r="P385" s="46"/>
    </row>
    <row r="386" spans="1:16" ht="9.75" customHeight="1">
      <c r="A386" s="5"/>
      <c r="B386" s="40" t="s">
        <v>109</v>
      </c>
      <c r="C386" s="40">
        <v>1</v>
      </c>
      <c r="D386" s="41">
        <v>0</v>
      </c>
      <c r="E386" s="42">
        <v>0</v>
      </c>
      <c r="F386" s="42">
        <v>0</v>
      </c>
      <c r="G386" s="42">
        <v>0</v>
      </c>
      <c r="H386" s="42">
        <v>0</v>
      </c>
      <c r="I386" s="42">
        <v>0</v>
      </c>
      <c r="J386" s="42">
        <v>0</v>
      </c>
      <c r="K386" s="42">
        <v>0</v>
      </c>
      <c r="L386" s="42">
        <v>1</v>
      </c>
      <c r="M386" s="43">
        <v>1</v>
      </c>
      <c r="N386" s="44">
        <f>MIN(D386:M386)</f>
        <v>0</v>
      </c>
      <c r="O386" s="45">
        <f>C386-N386</f>
        <v>1</v>
      </c>
      <c r="P386" s="46">
        <f>O386/C386</f>
        <v>1</v>
      </c>
    </row>
    <row r="387" spans="1:16" ht="9.75" customHeight="1">
      <c r="A387" s="5"/>
      <c r="B387" s="40" t="s">
        <v>296</v>
      </c>
      <c r="C387" s="40">
        <v>6</v>
      </c>
      <c r="D387" s="41">
        <v>1</v>
      </c>
      <c r="E387" s="42">
        <v>1</v>
      </c>
      <c r="F387" s="42">
        <v>1</v>
      </c>
      <c r="G387" s="42">
        <v>2</v>
      </c>
      <c r="H387" s="42">
        <v>2</v>
      </c>
      <c r="I387" s="42">
        <v>1</v>
      </c>
      <c r="J387" s="42">
        <v>2</v>
      </c>
      <c r="K387" s="42">
        <v>2</v>
      </c>
      <c r="L387" s="42">
        <v>2</v>
      </c>
      <c r="M387" s="43">
        <v>2</v>
      </c>
      <c r="N387" s="44">
        <f>MIN(D387:M387)</f>
        <v>1</v>
      </c>
      <c r="O387" s="45">
        <f>C387-N387</f>
        <v>5</v>
      </c>
      <c r="P387" s="46">
        <f>O387/C387</f>
        <v>0.8333333333333334</v>
      </c>
    </row>
    <row r="388" spans="1:16" ht="9.75" customHeight="1">
      <c r="A388" s="5"/>
      <c r="B388" s="40" t="s">
        <v>297</v>
      </c>
      <c r="C388" s="40">
        <v>11</v>
      </c>
      <c r="D388" s="41">
        <v>3</v>
      </c>
      <c r="E388" s="42">
        <v>3</v>
      </c>
      <c r="F388" s="42">
        <v>2</v>
      </c>
      <c r="G388" s="42">
        <v>2</v>
      </c>
      <c r="H388" s="42">
        <v>3</v>
      </c>
      <c r="I388" s="42">
        <v>3</v>
      </c>
      <c r="J388" s="42">
        <v>4</v>
      </c>
      <c r="K388" s="42">
        <v>3</v>
      </c>
      <c r="L388" s="42">
        <v>3</v>
      </c>
      <c r="M388" s="43">
        <v>4</v>
      </c>
      <c r="N388" s="44">
        <f>MIN(D388:M388)</f>
        <v>2</v>
      </c>
      <c r="O388" s="45">
        <f>C388-N388</f>
        <v>9</v>
      </c>
      <c r="P388" s="46">
        <f>O388/C388</f>
        <v>0.8181818181818182</v>
      </c>
    </row>
    <row r="389" spans="1:16" ht="9.75" customHeight="1">
      <c r="A389" s="5"/>
      <c r="B389" s="40" t="s">
        <v>4</v>
      </c>
      <c r="C389" s="40"/>
      <c r="D389" s="41"/>
      <c r="E389" s="42"/>
      <c r="F389" s="42"/>
      <c r="G389" s="42"/>
      <c r="H389" s="42"/>
      <c r="I389" s="42"/>
      <c r="J389" s="42"/>
      <c r="K389" s="42"/>
      <c r="L389" s="42"/>
      <c r="M389" s="43"/>
      <c r="N389" s="44"/>
      <c r="O389" s="45"/>
      <c r="P389" s="46"/>
    </row>
    <row r="390" spans="1:16" ht="9.75" customHeight="1">
      <c r="A390" s="47"/>
      <c r="B390" s="48" t="s">
        <v>5</v>
      </c>
      <c r="C390" s="48">
        <f aca="true" t="shared" si="38" ref="C390:M390">SUM(C375:C379,C385:C389)</f>
        <v>18</v>
      </c>
      <c r="D390" s="49">
        <f t="shared" si="38"/>
        <v>4</v>
      </c>
      <c r="E390" s="50">
        <f t="shared" si="38"/>
        <v>4</v>
      </c>
      <c r="F390" s="50">
        <f t="shared" si="38"/>
        <v>3</v>
      </c>
      <c r="G390" s="50">
        <f t="shared" si="38"/>
        <v>4</v>
      </c>
      <c r="H390" s="50">
        <f t="shared" si="38"/>
        <v>5</v>
      </c>
      <c r="I390" s="50">
        <f t="shared" si="38"/>
        <v>4</v>
      </c>
      <c r="J390" s="50">
        <f t="shared" si="38"/>
        <v>6</v>
      </c>
      <c r="K390" s="50">
        <f t="shared" si="38"/>
        <v>5</v>
      </c>
      <c r="L390" s="50">
        <f t="shared" si="38"/>
        <v>6</v>
      </c>
      <c r="M390" s="51">
        <f t="shared" si="38"/>
        <v>7</v>
      </c>
      <c r="N390" s="52">
        <f>MIN(D390:M390)</f>
        <v>3</v>
      </c>
      <c r="O390" s="53">
        <f>C390-N390</f>
        <v>15</v>
      </c>
      <c r="P390" s="54">
        <f>O390/C390</f>
        <v>0.8333333333333334</v>
      </c>
    </row>
    <row r="391" spans="1:16" ht="9.75" customHeight="1">
      <c r="A391" s="39" t="s">
        <v>465</v>
      </c>
      <c r="B391" s="55" t="s">
        <v>0</v>
      </c>
      <c r="C391" s="55"/>
      <c r="D391" s="56"/>
      <c r="E391" s="57"/>
      <c r="F391" s="57"/>
      <c r="G391" s="57"/>
      <c r="H391" s="57"/>
      <c r="I391" s="57"/>
      <c r="J391" s="57"/>
      <c r="K391" s="57"/>
      <c r="L391" s="57"/>
      <c r="M391" s="58"/>
      <c r="N391" s="59"/>
      <c r="O391" s="60"/>
      <c r="P391" s="61"/>
    </row>
    <row r="392" spans="1:16" ht="9.75" customHeight="1">
      <c r="A392" s="5"/>
      <c r="B392" s="40" t="s">
        <v>1</v>
      </c>
      <c r="C392" s="40"/>
      <c r="D392" s="41"/>
      <c r="E392" s="42"/>
      <c r="F392" s="42"/>
      <c r="G392" s="42"/>
      <c r="H392" s="42"/>
      <c r="I392" s="42"/>
      <c r="J392" s="42"/>
      <c r="K392" s="42"/>
      <c r="L392" s="42"/>
      <c r="M392" s="43"/>
      <c r="N392" s="44"/>
      <c r="O392" s="45"/>
      <c r="P392" s="46"/>
    </row>
    <row r="393" spans="1:16" ht="9.75" customHeight="1">
      <c r="A393" s="5"/>
      <c r="B393" s="40" t="s">
        <v>2</v>
      </c>
      <c r="C393" s="40"/>
      <c r="D393" s="41"/>
      <c r="E393" s="42"/>
      <c r="F393" s="42"/>
      <c r="G393" s="42"/>
      <c r="H393" s="42"/>
      <c r="I393" s="42"/>
      <c r="J393" s="42"/>
      <c r="K393" s="42"/>
      <c r="L393" s="42"/>
      <c r="M393" s="43"/>
      <c r="N393" s="44"/>
      <c r="O393" s="45"/>
      <c r="P393" s="46"/>
    </row>
    <row r="394" spans="1:16" ht="9.75" customHeight="1">
      <c r="A394" s="5"/>
      <c r="B394" s="40" t="s">
        <v>495</v>
      </c>
      <c r="C394" s="40"/>
      <c r="D394" s="41"/>
      <c r="E394" s="42"/>
      <c r="F394" s="42"/>
      <c r="G394" s="42"/>
      <c r="H394" s="42"/>
      <c r="I394" s="42"/>
      <c r="J394" s="42"/>
      <c r="K394" s="42"/>
      <c r="L394" s="42"/>
      <c r="M394" s="43"/>
      <c r="N394" s="44"/>
      <c r="O394" s="45"/>
      <c r="P394" s="46"/>
    </row>
    <row r="395" spans="1:16" ht="9.75" customHeight="1">
      <c r="A395" s="5"/>
      <c r="B395" s="40" t="s">
        <v>3</v>
      </c>
      <c r="C395" s="40"/>
      <c r="D395" s="41"/>
      <c r="E395" s="42"/>
      <c r="F395" s="42"/>
      <c r="G395" s="42"/>
      <c r="H395" s="42"/>
      <c r="I395" s="42"/>
      <c r="J395" s="42"/>
      <c r="K395" s="42"/>
      <c r="L395" s="42"/>
      <c r="M395" s="43"/>
      <c r="N395" s="44"/>
      <c r="O395" s="45"/>
      <c r="P395" s="46"/>
    </row>
    <row r="396" spans="1:16" ht="9.75" customHeight="1">
      <c r="A396" s="5"/>
      <c r="B396" s="40" t="s">
        <v>300</v>
      </c>
      <c r="C396" s="40"/>
      <c r="D396" s="41"/>
      <c r="E396" s="42"/>
      <c r="F396" s="42"/>
      <c r="G396" s="42"/>
      <c r="H396" s="42"/>
      <c r="I396" s="42"/>
      <c r="J396" s="42"/>
      <c r="K396" s="42"/>
      <c r="L396" s="42"/>
      <c r="M396" s="43"/>
      <c r="N396" s="44"/>
      <c r="O396" s="45"/>
      <c r="P396" s="46"/>
    </row>
    <row r="397" spans="1:16" ht="9.75" customHeight="1">
      <c r="A397" s="5"/>
      <c r="B397" s="40" t="s">
        <v>300</v>
      </c>
      <c r="C397" s="40"/>
      <c r="D397" s="41"/>
      <c r="E397" s="42"/>
      <c r="F397" s="42"/>
      <c r="G397" s="42"/>
      <c r="H397" s="42"/>
      <c r="I397" s="42"/>
      <c r="J397" s="42"/>
      <c r="K397" s="42"/>
      <c r="L397" s="42"/>
      <c r="M397" s="43"/>
      <c r="N397" s="44"/>
      <c r="O397" s="45"/>
      <c r="P397" s="46"/>
    </row>
    <row r="398" spans="1:16" ht="9.75" customHeight="1">
      <c r="A398" s="5"/>
      <c r="B398" s="40" t="s">
        <v>300</v>
      </c>
      <c r="C398" s="40"/>
      <c r="D398" s="41"/>
      <c r="E398" s="42"/>
      <c r="F398" s="42"/>
      <c r="G398" s="42"/>
      <c r="H398" s="42"/>
      <c r="I398" s="42"/>
      <c r="J398" s="42"/>
      <c r="K398" s="42"/>
      <c r="L398" s="42"/>
      <c r="M398" s="43"/>
      <c r="N398" s="44"/>
      <c r="O398" s="45"/>
      <c r="P398" s="46"/>
    </row>
    <row r="399" spans="1:16" ht="9.75" customHeight="1">
      <c r="A399" s="5"/>
      <c r="B399" s="40" t="s">
        <v>300</v>
      </c>
      <c r="C399" s="40"/>
      <c r="D399" s="41"/>
      <c r="E399" s="42"/>
      <c r="F399" s="42"/>
      <c r="G399" s="42"/>
      <c r="H399" s="42"/>
      <c r="I399" s="42"/>
      <c r="J399" s="42"/>
      <c r="K399" s="42"/>
      <c r="L399" s="42"/>
      <c r="M399" s="43"/>
      <c r="N399" s="44"/>
      <c r="O399" s="45"/>
      <c r="P399" s="46"/>
    </row>
    <row r="400" spans="1:16" ht="9.75" customHeight="1">
      <c r="A400" s="5"/>
      <c r="B400" s="40" t="s">
        <v>300</v>
      </c>
      <c r="C400" s="40"/>
      <c r="D400" s="41"/>
      <c r="E400" s="42"/>
      <c r="F400" s="42"/>
      <c r="G400" s="42"/>
      <c r="H400" s="42"/>
      <c r="I400" s="42"/>
      <c r="J400" s="42"/>
      <c r="K400" s="42"/>
      <c r="L400" s="42"/>
      <c r="M400" s="43"/>
      <c r="N400" s="44"/>
      <c r="O400" s="45"/>
      <c r="P400" s="46"/>
    </row>
    <row r="401" spans="1:16" ht="9.75" customHeight="1">
      <c r="A401" s="5"/>
      <c r="B401" s="40" t="s">
        <v>301</v>
      </c>
      <c r="C401" s="40"/>
      <c r="D401" s="41"/>
      <c r="E401" s="42"/>
      <c r="F401" s="42"/>
      <c r="G401" s="42"/>
      <c r="H401" s="42"/>
      <c r="I401" s="42"/>
      <c r="J401" s="42"/>
      <c r="K401" s="42"/>
      <c r="L401" s="42"/>
      <c r="M401" s="43"/>
      <c r="N401" s="44"/>
      <c r="O401" s="45"/>
      <c r="P401" s="46"/>
    </row>
    <row r="402" spans="1:16" ht="9.75" customHeight="1">
      <c r="A402" s="5"/>
      <c r="B402" s="40" t="s">
        <v>109</v>
      </c>
      <c r="C402" s="40"/>
      <c r="D402" s="41"/>
      <c r="E402" s="42"/>
      <c r="F402" s="42"/>
      <c r="G402" s="42"/>
      <c r="H402" s="42"/>
      <c r="I402" s="42"/>
      <c r="J402" s="42"/>
      <c r="K402" s="42"/>
      <c r="L402" s="42"/>
      <c r="M402" s="43"/>
      <c r="N402" s="44"/>
      <c r="O402" s="45"/>
      <c r="P402" s="46"/>
    </row>
    <row r="403" spans="1:16" ht="9.75" customHeight="1">
      <c r="A403" s="5"/>
      <c r="B403" s="40" t="s">
        <v>296</v>
      </c>
      <c r="C403" s="40">
        <v>7</v>
      </c>
      <c r="D403" s="41">
        <v>6</v>
      </c>
      <c r="E403" s="42">
        <v>5</v>
      </c>
      <c r="F403" s="42">
        <v>6</v>
      </c>
      <c r="G403" s="42">
        <v>5</v>
      </c>
      <c r="H403" s="42">
        <v>5</v>
      </c>
      <c r="I403" s="42">
        <v>5</v>
      </c>
      <c r="J403" s="42">
        <v>4</v>
      </c>
      <c r="K403" s="42">
        <v>5</v>
      </c>
      <c r="L403" s="42">
        <v>7</v>
      </c>
      <c r="M403" s="43">
        <v>7</v>
      </c>
      <c r="N403" s="44">
        <f>MIN(D403:M403)</f>
        <v>4</v>
      </c>
      <c r="O403" s="45">
        <f>C403-N403</f>
        <v>3</v>
      </c>
      <c r="P403" s="46">
        <f>O403/C403</f>
        <v>0.42857142857142855</v>
      </c>
    </row>
    <row r="404" spans="1:16" ht="9.75" customHeight="1">
      <c r="A404" s="5"/>
      <c r="B404" s="40" t="s">
        <v>297</v>
      </c>
      <c r="C404" s="40"/>
      <c r="D404" s="41"/>
      <c r="E404" s="42"/>
      <c r="F404" s="42"/>
      <c r="G404" s="42"/>
      <c r="H404" s="42"/>
      <c r="I404" s="42"/>
      <c r="J404" s="42"/>
      <c r="K404" s="42"/>
      <c r="L404" s="42"/>
      <c r="M404" s="43"/>
      <c r="N404" s="44"/>
      <c r="O404" s="45"/>
      <c r="P404" s="46"/>
    </row>
    <row r="405" spans="1:16" ht="9.75" customHeight="1">
      <c r="A405" s="5"/>
      <c r="B405" s="40" t="s">
        <v>4</v>
      </c>
      <c r="C405" s="40"/>
      <c r="D405" s="41"/>
      <c r="E405" s="42"/>
      <c r="F405" s="42"/>
      <c r="G405" s="42"/>
      <c r="H405" s="42"/>
      <c r="I405" s="42"/>
      <c r="J405" s="42"/>
      <c r="K405" s="42"/>
      <c r="L405" s="42"/>
      <c r="M405" s="43"/>
      <c r="N405" s="44"/>
      <c r="O405" s="45"/>
      <c r="P405" s="46"/>
    </row>
    <row r="406" spans="1:16" ht="9.75" customHeight="1">
      <c r="A406" s="47"/>
      <c r="B406" s="48" t="s">
        <v>5</v>
      </c>
      <c r="C406" s="48">
        <f aca="true" t="shared" si="39" ref="C406:M406">SUM(C391:C395,C401:C405)</f>
        <v>7</v>
      </c>
      <c r="D406" s="49">
        <f t="shared" si="39"/>
        <v>6</v>
      </c>
      <c r="E406" s="50">
        <f t="shared" si="39"/>
        <v>5</v>
      </c>
      <c r="F406" s="50">
        <f t="shared" si="39"/>
        <v>6</v>
      </c>
      <c r="G406" s="50">
        <f t="shared" si="39"/>
        <v>5</v>
      </c>
      <c r="H406" s="50">
        <f t="shared" si="39"/>
        <v>5</v>
      </c>
      <c r="I406" s="50">
        <f t="shared" si="39"/>
        <v>5</v>
      </c>
      <c r="J406" s="50">
        <f t="shared" si="39"/>
        <v>4</v>
      </c>
      <c r="K406" s="50">
        <f t="shared" si="39"/>
        <v>5</v>
      </c>
      <c r="L406" s="50">
        <f t="shared" si="39"/>
        <v>7</v>
      </c>
      <c r="M406" s="51">
        <f t="shared" si="39"/>
        <v>7</v>
      </c>
      <c r="N406" s="52">
        <f>MIN(D406:M406)</f>
        <v>4</v>
      </c>
      <c r="O406" s="53">
        <f>C406-N406</f>
        <v>3</v>
      </c>
      <c r="P406" s="54">
        <f>O406/C406</f>
        <v>0.42857142857142855</v>
      </c>
    </row>
    <row r="407" spans="1:16" ht="9.75" customHeight="1">
      <c r="A407" s="39" t="s">
        <v>28</v>
      </c>
      <c r="B407" s="55" t="s">
        <v>0</v>
      </c>
      <c r="C407" s="55"/>
      <c r="D407" s="56"/>
      <c r="E407" s="57"/>
      <c r="F407" s="57"/>
      <c r="G407" s="57"/>
      <c r="H407" s="57"/>
      <c r="I407" s="57"/>
      <c r="J407" s="57"/>
      <c r="K407" s="57"/>
      <c r="L407" s="57"/>
      <c r="M407" s="58"/>
      <c r="N407" s="59"/>
      <c r="O407" s="60"/>
      <c r="P407" s="61"/>
    </row>
    <row r="408" spans="1:16" ht="9.75" customHeight="1">
      <c r="A408" s="5"/>
      <c r="B408" s="40" t="s">
        <v>1</v>
      </c>
      <c r="C408" s="40"/>
      <c r="D408" s="41"/>
      <c r="E408" s="42"/>
      <c r="F408" s="42"/>
      <c r="G408" s="42"/>
      <c r="H408" s="42"/>
      <c r="I408" s="42"/>
      <c r="J408" s="42"/>
      <c r="K408" s="42"/>
      <c r="L408" s="42"/>
      <c r="M408" s="43"/>
      <c r="N408" s="44"/>
      <c r="O408" s="45"/>
      <c r="P408" s="46"/>
    </row>
    <row r="409" spans="1:16" ht="9.75" customHeight="1">
      <c r="A409" s="5"/>
      <c r="B409" s="40" t="s">
        <v>2</v>
      </c>
      <c r="C409" s="40"/>
      <c r="D409" s="41"/>
      <c r="E409" s="42"/>
      <c r="F409" s="42"/>
      <c r="G409" s="42"/>
      <c r="H409" s="42"/>
      <c r="I409" s="42"/>
      <c r="J409" s="42"/>
      <c r="K409" s="42"/>
      <c r="L409" s="42"/>
      <c r="M409" s="43"/>
      <c r="N409" s="44"/>
      <c r="O409" s="45"/>
      <c r="P409" s="46"/>
    </row>
    <row r="410" spans="1:16" ht="9.75" customHeight="1">
      <c r="A410" s="5"/>
      <c r="B410" s="40" t="s">
        <v>495</v>
      </c>
      <c r="C410" s="40"/>
      <c r="D410" s="41"/>
      <c r="E410" s="42"/>
      <c r="F410" s="42"/>
      <c r="G410" s="42"/>
      <c r="H410" s="42"/>
      <c r="I410" s="42"/>
      <c r="J410" s="42"/>
      <c r="K410" s="42"/>
      <c r="L410" s="42"/>
      <c r="M410" s="43"/>
      <c r="N410" s="44"/>
      <c r="O410" s="45"/>
      <c r="P410" s="46"/>
    </row>
    <row r="411" spans="1:16" ht="9.75" customHeight="1">
      <c r="A411" s="5"/>
      <c r="B411" s="40" t="s">
        <v>3</v>
      </c>
      <c r="C411" s="40"/>
      <c r="D411" s="41"/>
      <c r="E411" s="42"/>
      <c r="F411" s="42"/>
      <c r="G411" s="42"/>
      <c r="H411" s="42"/>
      <c r="I411" s="42"/>
      <c r="J411" s="42"/>
      <c r="K411" s="42"/>
      <c r="L411" s="42"/>
      <c r="M411" s="43"/>
      <c r="N411" s="44"/>
      <c r="O411" s="45"/>
      <c r="P411" s="46"/>
    </row>
    <row r="412" spans="1:16" ht="9.75" customHeight="1">
      <c r="A412" s="5"/>
      <c r="B412" s="40" t="s">
        <v>300</v>
      </c>
      <c r="C412" s="40"/>
      <c r="D412" s="41"/>
      <c r="E412" s="42"/>
      <c r="F412" s="42"/>
      <c r="G412" s="42"/>
      <c r="H412" s="42"/>
      <c r="I412" s="42"/>
      <c r="J412" s="42"/>
      <c r="K412" s="42"/>
      <c r="L412" s="42"/>
      <c r="M412" s="43"/>
      <c r="N412" s="44"/>
      <c r="O412" s="45"/>
      <c r="P412" s="46"/>
    </row>
    <row r="413" spans="1:16" ht="9.75" customHeight="1">
      <c r="A413" s="5"/>
      <c r="B413" s="40" t="s">
        <v>300</v>
      </c>
      <c r="C413" s="40"/>
      <c r="D413" s="41"/>
      <c r="E413" s="42"/>
      <c r="F413" s="42"/>
      <c r="G413" s="42"/>
      <c r="H413" s="42"/>
      <c r="I413" s="42"/>
      <c r="J413" s="42"/>
      <c r="K413" s="42"/>
      <c r="L413" s="42"/>
      <c r="M413" s="43"/>
      <c r="N413" s="44"/>
      <c r="O413" s="45"/>
      <c r="P413" s="46"/>
    </row>
    <row r="414" spans="1:16" ht="9.75" customHeight="1">
      <c r="A414" s="5"/>
      <c r="B414" s="40" t="s">
        <v>300</v>
      </c>
      <c r="C414" s="40"/>
      <c r="D414" s="41"/>
      <c r="E414" s="42"/>
      <c r="F414" s="42"/>
      <c r="G414" s="42"/>
      <c r="H414" s="42"/>
      <c r="I414" s="42"/>
      <c r="J414" s="42"/>
      <c r="K414" s="42"/>
      <c r="L414" s="42"/>
      <c r="M414" s="43"/>
      <c r="N414" s="44"/>
      <c r="O414" s="45"/>
      <c r="P414" s="46"/>
    </row>
    <row r="415" spans="1:16" ht="9.75" customHeight="1">
      <c r="A415" s="5"/>
      <c r="B415" s="40" t="s">
        <v>300</v>
      </c>
      <c r="C415" s="40"/>
      <c r="D415" s="41"/>
      <c r="E415" s="42"/>
      <c r="F415" s="42"/>
      <c r="G415" s="42"/>
      <c r="H415" s="42"/>
      <c r="I415" s="42"/>
      <c r="J415" s="42"/>
      <c r="K415" s="42"/>
      <c r="L415" s="42"/>
      <c r="M415" s="43"/>
      <c r="N415" s="44"/>
      <c r="O415" s="45"/>
      <c r="P415" s="46"/>
    </row>
    <row r="416" spans="1:16" ht="9.75" customHeight="1">
      <c r="A416" s="5"/>
      <c r="B416" s="40" t="s">
        <v>300</v>
      </c>
      <c r="C416" s="40"/>
      <c r="D416" s="41"/>
      <c r="E416" s="42"/>
      <c r="F416" s="42"/>
      <c r="G416" s="42"/>
      <c r="H416" s="42"/>
      <c r="I416" s="42"/>
      <c r="J416" s="42"/>
      <c r="K416" s="42"/>
      <c r="L416" s="42"/>
      <c r="M416" s="43"/>
      <c r="N416" s="44"/>
      <c r="O416" s="45"/>
      <c r="P416" s="46"/>
    </row>
    <row r="417" spans="1:16" ht="9.75" customHeight="1">
      <c r="A417" s="5"/>
      <c r="B417" s="40" t="s">
        <v>301</v>
      </c>
      <c r="C417" s="40"/>
      <c r="D417" s="41"/>
      <c r="E417" s="42"/>
      <c r="F417" s="42"/>
      <c r="G417" s="42"/>
      <c r="H417" s="42"/>
      <c r="I417" s="42"/>
      <c r="J417" s="42"/>
      <c r="K417" s="42"/>
      <c r="L417" s="42"/>
      <c r="M417" s="43"/>
      <c r="N417" s="44"/>
      <c r="O417" s="45"/>
      <c r="P417" s="46"/>
    </row>
    <row r="418" spans="1:16" ht="9.75" customHeight="1">
      <c r="A418" s="5"/>
      <c r="B418" s="40" t="s">
        <v>109</v>
      </c>
      <c r="C418" s="40"/>
      <c r="D418" s="41"/>
      <c r="E418" s="42"/>
      <c r="F418" s="42"/>
      <c r="G418" s="42"/>
      <c r="H418" s="42"/>
      <c r="I418" s="42"/>
      <c r="J418" s="42"/>
      <c r="K418" s="42"/>
      <c r="L418" s="42"/>
      <c r="M418" s="43"/>
      <c r="N418" s="44"/>
      <c r="O418" s="45"/>
      <c r="P418" s="46"/>
    </row>
    <row r="419" spans="1:16" ht="9.75" customHeight="1">
      <c r="A419" s="5"/>
      <c r="B419" s="40" t="s">
        <v>296</v>
      </c>
      <c r="C419" s="40"/>
      <c r="D419" s="41"/>
      <c r="E419" s="42"/>
      <c r="F419" s="42"/>
      <c r="G419" s="42"/>
      <c r="H419" s="42"/>
      <c r="I419" s="42"/>
      <c r="J419" s="42"/>
      <c r="K419" s="42"/>
      <c r="L419" s="42"/>
      <c r="M419" s="43"/>
      <c r="N419" s="44"/>
      <c r="O419" s="45"/>
      <c r="P419" s="46"/>
    </row>
    <row r="420" spans="1:16" ht="9.75" customHeight="1">
      <c r="A420" s="5"/>
      <c r="B420" s="40" t="s">
        <v>297</v>
      </c>
      <c r="C420" s="40">
        <v>4</v>
      </c>
      <c r="D420" s="41">
        <v>1</v>
      </c>
      <c r="E420" s="42">
        <v>1</v>
      </c>
      <c r="F420" s="42">
        <v>0</v>
      </c>
      <c r="G420" s="42">
        <v>0</v>
      </c>
      <c r="H420" s="42">
        <v>0</v>
      </c>
      <c r="I420" s="42">
        <v>1</v>
      </c>
      <c r="J420" s="42">
        <v>1</v>
      </c>
      <c r="K420" s="42">
        <v>1</v>
      </c>
      <c r="L420" s="42">
        <v>1</v>
      </c>
      <c r="M420" s="43">
        <v>1</v>
      </c>
      <c r="N420" s="44">
        <f>MIN(D420:M420)</f>
        <v>0</v>
      </c>
      <c r="O420" s="45">
        <f>C420-N420</f>
        <v>4</v>
      </c>
      <c r="P420" s="46">
        <f>O420/C420</f>
        <v>1</v>
      </c>
    </row>
    <row r="421" spans="1:16" ht="9.75" customHeight="1">
      <c r="A421" s="5"/>
      <c r="B421" s="40" t="s">
        <v>4</v>
      </c>
      <c r="C421" s="40"/>
      <c r="D421" s="41"/>
      <c r="E421" s="42"/>
      <c r="F421" s="42"/>
      <c r="G421" s="42"/>
      <c r="H421" s="42"/>
      <c r="I421" s="42"/>
      <c r="J421" s="42"/>
      <c r="K421" s="42"/>
      <c r="L421" s="42"/>
      <c r="M421" s="43"/>
      <c r="N421" s="44"/>
      <c r="O421" s="45"/>
      <c r="P421" s="46"/>
    </row>
    <row r="422" spans="1:16" ht="9.75" customHeight="1">
      <c r="A422" s="47"/>
      <c r="B422" s="48" t="s">
        <v>5</v>
      </c>
      <c r="C422" s="48">
        <f aca="true" t="shared" si="40" ref="C422:M422">SUM(C407:C411,C417:C421)</f>
        <v>4</v>
      </c>
      <c r="D422" s="49">
        <f t="shared" si="40"/>
        <v>1</v>
      </c>
      <c r="E422" s="50">
        <f t="shared" si="40"/>
        <v>1</v>
      </c>
      <c r="F422" s="50">
        <f t="shared" si="40"/>
        <v>0</v>
      </c>
      <c r="G422" s="50">
        <f t="shared" si="40"/>
        <v>0</v>
      </c>
      <c r="H422" s="50">
        <f t="shared" si="40"/>
        <v>0</v>
      </c>
      <c r="I422" s="50">
        <f t="shared" si="40"/>
        <v>1</v>
      </c>
      <c r="J422" s="50">
        <f t="shared" si="40"/>
        <v>1</v>
      </c>
      <c r="K422" s="50">
        <f t="shared" si="40"/>
        <v>1</v>
      </c>
      <c r="L422" s="50">
        <f t="shared" si="40"/>
        <v>1</v>
      </c>
      <c r="M422" s="51">
        <f t="shared" si="40"/>
        <v>1</v>
      </c>
      <c r="N422" s="52">
        <f>MIN(D422:M422)</f>
        <v>0</v>
      </c>
      <c r="O422" s="53">
        <f>C422-N422</f>
        <v>4</v>
      </c>
      <c r="P422" s="54">
        <f>O422/C422</f>
        <v>1</v>
      </c>
    </row>
    <row r="423" spans="1:16" ht="9.75" customHeight="1">
      <c r="A423" s="39" t="s">
        <v>29</v>
      </c>
      <c r="B423" s="55" t="s">
        <v>0</v>
      </c>
      <c r="C423" s="55">
        <v>5</v>
      </c>
      <c r="D423" s="56">
        <v>0</v>
      </c>
      <c r="E423" s="57">
        <v>0</v>
      </c>
      <c r="F423" s="57">
        <v>0</v>
      </c>
      <c r="G423" s="57">
        <v>0</v>
      </c>
      <c r="H423" s="57">
        <v>0</v>
      </c>
      <c r="I423" s="57">
        <v>0</v>
      </c>
      <c r="J423" s="57">
        <v>0</v>
      </c>
      <c r="K423" s="57">
        <v>0</v>
      </c>
      <c r="L423" s="57">
        <v>0</v>
      </c>
      <c r="M423" s="58">
        <v>0</v>
      </c>
      <c r="N423" s="59">
        <f>MIN(D423:M423)</f>
        <v>0</v>
      </c>
      <c r="O423" s="60">
        <f>C423-N423</f>
        <v>5</v>
      </c>
      <c r="P423" s="61">
        <f>O423/C423</f>
        <v>1</v>
      </c>
    </row>
    <row r="424" spans="1:16" ht="9.75" customHeight="1">
      <c r="A424" s="5"/>
      <c r="B424" s="40" t="s">
        <v>1</v>
      </c>
      <c r="C424" s="40"/>
      <c r="D424" s="41"/>
      <c r="E424" s="42"/>
      <c r="F424" s="42"/>
      <c r="G424" s="42"/>
      <c r="H424" s="42"/>
      <c r="I424" s="42"/>
      <c r="J424" s="42"/>
      <c r="K424" s="42"/>
      <c r="L424" s="42"/>
      <c r="M424" s="43"/>
      <c r="N424" s="44"/>
      <c r="O424" s="45"/>
      <c r="P424" s="46"/>
    </row>
    <row r="425" spans="1:16" ht="9.75" customHeight="1">
      <c r="A425" s="5"/>
      <c r="B425" s="40" t="s">
        <v>2</v>
      </c>
      <c r="C425" s="40"/>
      <c r="D425" s="41"/>
      <c r="E425" s="42"/>
      <c r="F425" s="42"/>
      <c r="G425" s="42"/>
      <c r="H425" s="42"/>
      <c r="I425" s="42"/>
      <c r="J425" s="42"/>
      <c r="K425" s="42"/>
      <c r="L425" s="42"/>
      <c r="M425" s="43"/>
      <c r="N425" s="44"/>
      <c r="O425" s="45"/>
      <c r="P425" s="46"/>
    </row>
    <row r="426" spans="1:16" ht="9.75" customHeight="1">
      <c r="A426" s="5"/>
      <c r="B426" s="40" t="s">
        <v>495</v>
      </c>
      <c r="C426" s="40"/>
      <c r="D426" s="41"/>
      <c r="E426" s="42"/>
      <c r="F426" s="42"/>
      <c r="G426" s="42"/>
      <c r="H426" s="42"/>
      <c r="I426" s="42"/>
      <c r="J426" s="42"/>
      <c r="K426" s="42"/>
      <c r="L426" s="42"/>
      <c r="M426" s="43"/>
      <c r="N426" s="44"/>
      <c r="O426" s="45"/>
      <c r="P426" s="46"/>
    </row>
    <row r="427" spans="1:16" ht="9.75" customHeight="1">
      <c r="A427" s="5"/>
      <c r="B427" s="40" t="s">
        <v>3</v>
      </c>
      <c r="C427" s="40"/>
      <c r="D427" s="41"/>
      <c r="E427" s="42"/>
      <c r="F427" s="42"/>
      <c r="G427" s="42"/>
      <c r="H427" s="42"/>
      <c r="I427" s="42"/>
      <c r="J427" s="42"/>
      <c r="K427" s="42"/>
      <c r="L427" s="42"/>
      <c r="M427" s="43"/>
      <c r="N427" s="44"/>
      <c r="O427" s="45"/>
      <c r="P427" s="46"/>
    </row>
    <row r="428" spans="1:16" ht="9.75" customHeight="1">
      <c r="A428" s="5"/>
      <c r="B428" s="40" t="s">
        <v>300</v>
      </c>
      <c r="C428" s="40"/>
      <c r="D428" s="41"/>
      <c r="E428" s="42"/>
      <c r="F428" s="42"/>
      <c r="G428" s="42"/>
      <c r="H428" s="42"/>
      <c r="I428" s="42"/>
      <c r="J428" s="42"/>
      <c r="K428" s="42"/>
      <c r="L428" s="42"/>
      <c r="M428" s="43"/>
      <c r="N428" s="44"/>
      <c r="O428" s="45"/>
      <c r="P428" s="46"/>
    </row>
    <row r="429" spans="1:16" ht="9.75" customHeight="1">
      <c r="A429" s="5"/>
      <c r="B429" s="40" t="s">
        <v>300</v>
      </c>
      <c r="C429" s="40"/>
      <c r="D429" s="41"/>
      <c r="E429" s="42"/>
      <c r="F429" s="42"/>
      <c r="G429" s="42"/>
      <c r="H429" s="42"/>
      <c r="I429" s="42"/>
      <c r="J429" s="42"/>
      <c r="K429" s="42"/>
      <c r="L429" s="42"/>
      <c r="M429" s="43"/>
      <c r="N429" s="44"/>
      <c r="O429" s="45"/>
      <c r="P429" s="46"/>
    </row>
    <row r="430" spans="1:16" ht="9.75" customHeight="1">
      <c r="A430" s="5"/>
      <c r="B430" s="40" t="s">
        <v>300</v>
      </c>
      <c r="C430" s="40"/>
      <c r="D430" s="41"/>
      <c r="E430" s="42"/>
      <c r="F430" s="42"/>
      <c r="G430" s="42"/>
      <c r="H430" s="42"/>
      <c r="I430" s="42"/>
      <c r="J430" s="42"/>
      <c r="K430" s="42"/>
      <c r="L430" s="42"/>
      <c r="M430" s="43"/>
      <c r="N430" s="44"/>
      <c r="O430" s="45"/>
      <c r="P430" s="46"/>
    </row>
    <row r="431" spans="1:16" ht="9.75" customHeight="1">
      <c r="A431" s="5"/>
      <c r="B431" s="40" t="s">
        <v>300</v>
      </c>
      <c r="C431" s="40"/>
      <c r="D431" s="41"/>
      <c r="E431" s="42"/>
      <c r="F431" s="42"/>
      <c r="G431" s="42"/>
      <c r="H431" s="42"/>
      <c r="I431" s="42"/>
      <c r="J431" s="42"/>
      <c r="K431" s="42"/>
      <c r="L431" s="42"/>
      <c r="M431" s="43"/>
      <c r="N431" s="44"/>
      <c r="O431" s="45"/>
      <c r="P431" s="46"/>
    </row>
    <row r="432" spans="1:16" ht="9.75" customHeight="1">
      <c r="A432" s="5"/>
      <c r="B432" s="40" t="s">
        <v>300</v>
      </c>
      <c r="C432" s="40"/>
      <c r="D432" s="41"/>
      <c r="E432" s="42"/>
      <c r="F432" s="42"/>
      <c r="G432" s="42"/>
      <c r="H432" s="42"/>
      <c r="I432" s="42"/>
      <c r="J432" s="42"/>
      <c r="K432" s="42"/>
      <c r="L432" s="42"/>
      <c r="M432" s="43"/>
      <c r="N432" s="44"/>
      <c r="O432" s="45"/>
      <c r="P432" s="46"/>
    </row>
    <row r="433" spans="1:16" ht="9.75" customHeight="1">
      <c r="A433" s="5"/>
      <c r="B433" s="40" t="s">
        <v>301</v>
      </c>
      <c r="C433" s="40"/>
      <c r="D433" s="41"/>
      <c r="E433" s="42"/>
      <c r="F433" s="42"/>
      <c r="G433" s="42"/>
      <c r="H433" s="42"/>
      <c r="I433" s="42"/>
      <c r="J433" s="42"/>
      <c r="K433" s="42"/>
      <c r="L433" s="42"/>
      <c r="M433" s="43"/>
      <c r="N433" s="44"/>
      <c r="O433" s="45"/>
      <c r="P433" s="46"/>
    </row>
    <row r="434" spans="1:16" ht="9.75" customHeight="1">
      <c r="A434" s="5"/>
      <c r="B434" s="40" t="s">
        <v>109</v>
      </c>
      <c r="C434" s="40"/>
      <c r="D434" s="41"/>
      <c r="E434" s="42"/>
      <c r="F434" s="42"/>
      <c r="G434" s="42"/>
      <c r="H434" s="42"/>
      <c r="I434" s="42"/>
      <c r="J434" s="42"/>
      <c r="K434" s="42"/>
      <c r="L434" s="42"/>
      <c r="M434" s="43"/>
      <c r="N434" s="44"/>
      <c r="O434" s="45"/>
      <c r="P434" s="46"/>
    </row>
    <row r="435" spans="1:16" ht="9.75" customHeight="1">
      <c r="A435" s="5"/>
      <c r="B435" s="40" t="s">
        <v>296</v>
      </c>
      <c r="C435" s="40"/>
      <c r="D435" s="41"/>
      <c r="E435" s="42"/>
      <c r="F435" s="42"/>
      <c r="G435" s="42"/>
      <c r="H435" s="42"/>
      <c r="I435" s="42"/>
      <c r="J435" s="42"/>
      <c r="K435" s="42"/>
      <c r="L435" s="42"/>
      <c r="M435" s="43"/>
      <c r="N435" s="44"/>
      <c r="O435" s="45"/>
      <c r="P435" s="46"/>
    </row>
    <row r="436" spans="1:16" ht="9.75" customHeight="1">
      <c r="A436" s="5"/>
      <c r="B436" s="40" t="s">
        <v>297</v>
      </c>
      <c r="C436" s="40"/>
      <c r="D436" s="41"/>
      <c r="E436" s="42"/>
      <c r="F436" s="42"/>
      <c r="G436" s="42"/>
      <c r="H436" s="42"/>
      <c r="I436" s="42"/>
      <c r="J436" s="42"/>
      <c r="K436" s="42"/>
      <c r="L436" s="42"/>
      <c r="M436" s="43"/>
      <c r="N436" s="44"/>
      <c r="O436" s="45"/>
      <c r="P436" s="46"/>
    </row>
    <row r="437" spans="1:16" ht="9.75" customHeight="1">
      <c r="A437" s="5"/>
      <c r="B437" s="40" t="s">
        <v>4</v>
      </c>
      <c r="C437" s="40"/>
      <c r="D437" s="41"/>
      <c r="E437" s="42"/>
      <c r="F437" s="42"/>
      <c r="G437" s="42"/>
      <c r="H437" s="42"/>
      <c r="I437" s="42"/>
      <c r="J437" s="42"/>
      <c r="K437" s="42"/>
      <c r="L437" s="42"/>
      <c r="M437" s="43"/>
      <c r="N437" s="44"/>
      <c r="O437" s="45"/>
      <c r="P437" s="46"/>
    </row>
    <row r="438" spans="1:16" ht="9.75" customHeight="1">
      <c r="A438" s="47"/>
      <c r="B438" s="48" t="s">
        <v>5</v>
      </c>
      <c r="C438" s="48">
        <f aca="true" t="shared" si="41" ref="C438:M438">SUM(C423:C427,C433:C437)</f>
        <v>5</v>
      </c>
      <c r="D438" s="49">
        <f t="shared" si="41"/>
        <v>0</v>
      </c>
      <c r="E438" s="50">
        <f t="shared" si="41"/>
        <v>0</v>
      </c>
      <c r="F438" s="50">
        <f t="shared" si="41"/>
        <v>0</v>
      </c>
      <c r="G438" s="50">
        <f t="shared" si="41"/>
        <v>0</v>
      </c>
      <c r="H438" s="50">
        <f t="shared" si="41"/>
        <v>0</v>
      </c>
      <c r="I438" s="50">
        <f t="shared" si="41"/>
        <v>0</v>
      </c>
      <c r="J438" s="50">
        <f t="shared" si="41"/>
        <v>0</v>
      </c>
      <c r="K438" s="50">
        <f t="shared" si="41"/>
        <v>0</v>
      </c>
      <c r="L438" s="50">
        <f t="shared" si="41"/>
        <v>0</v>
      </c>
      <c r="M438" s="51">
        <f t="shared" si="41"/>
        <v>0</v>
      </c>
      <c r="N438" s="52">
        <f>MIN(D438:M438)</f>
        <v>0</v>
      </c>
      <c r="O438" s="53">
        <f>C438-N438</f>
        <v>5</v>
      </c>
      <c r="P438" s="54">
        <f>O438/C438</f>
        <v>1</v>
      </c>
    </row>
    <row r="439" spans="1:16" ht="9.75" customHeight="1">
      <c r="A439" s="39" t="s">
        <v>30</v>
      </c>
      <c r="B439" s="55" t="s">
        <v>0</v>
      </c>
      <c r="C439" s="55"/>
      <c r="D439" s="56"/>
      <c r="E439" s="57"/>
      <c r="F439" s="57"/>
      <c r="G439" s="57"/>
      <c r="H439" s="57"/>
      <c r="I439" s="57"/>
      <c r="J439" s="57"/>
      <c r="K439" s="57"/>
      <c r="L439" s="57"/>
      <c r="M439" s="58"/>
      <c r="N439" s="59"/>
      <c r="O439" s="60"/>
      <c r="P439" s="61"/>
    </row>
    <row r="440" spans="1:16" ht="9.75" customHeight="1">
      <c r="A440" s="5"/>
      <c r="B440" s="40" t="s">
        <v>1</v>
      </c>
      <c r="C440" s="40"/>
      <c r="D440" s="41"/>
      <c r="E440" s="42"/>
      <c r="F440" s="42"/>
      <c r="G440" s="42"/>
      <c r="H440" s="42"/>
      <c r="I440" s="42"/>
      <c r="J440" s="42"/>
      <c r="K440" s="42"/>
      <c r="L440" s="42"/>
      <c r="M440" s="43"/>
      <c r="N440" s="44"/>
      <c r="O440" s="45"/>
      <c r="P440" s="46"/>
    </row>
    <row r="441" spans="1:16" ht="9.75" customHeight="1">
      <c r="A441" s="5"/>
      <c r="B441" s="40" t="s">
        <v>2</v>
      </c>
      <c r="C441" s="40"/>
      <c r="D441" s="41"/>
      <c r="E441" s="42"/>
      <c r="F441" s="42"/>
      <c r="G441" s="42"/>
      <c r="H441" s="42"/>
      <c r="I441" s="42"/>
      <c r="J441" s="42"/>
      <c r="K441" s="42"/>
      <c r="L441" s="42"/>
      <c r="M441" s="43"/>
      <c r="N441" s="44"/>
      <c r="O441" s="45"/>
      <c r="P441" s="46"/>
    </row>
    <row r="442" spans="1:16" ht="9.75" customHeight="1">
      <c r="A442" s="5"/>
      <c r="B442" s="40" t="s">
        <v>495</v>
      </c>
      <c r="C442" s="40"/>
      <c r="D442" s="41"/>
      <c r="E442" s="42"/>
      <c r="F442" s="42"/>
      <c r="G442" s="42"/>
      <c r="H442" s="42"/>
      <c r="I442" s="42"/>
      <c r="J442" s="42"/>
      <c r="K442" s="42"/>
      <c r="L442" s="42"/>
      <c r="M442" s="43"/>
      <c r="N442" s="44"/>
      <c r="O442" s="45"/>
      <c r="P442" s="46"/>
    </row>
    <row r="443" spans="1:16" ht="9.75" customHeight="1">
      <c r="A443" s="5"/>
      <c r="B443" s="40" t="s">
        <v>3</v>
      </c>
      <c r="C443" s="40"/>
      <c r="D443" s="41"/>
      <c r="E443" s="42"/>
      <c r="F443" s="42"/>
      <c r="G443" s="42"/>
      <c r="H443" s="42"/>
      <c r="I443" s="42"/>
      <c r="J443" s="42"/>
      <c r="K443" s="42"/>
      <c r="L443" s="42"/>
      <c r="M443" s="43"/>
      <c r="N443" s="44"/>
      <c r="O443" s="45"/>
      <c r="P443" s="46"/>
    </row>
    <row r="444" spans="1:16" ht="9.75" customHeight="1">
      <c r="A444" s="5"/>
      <c r="B444" s="40" t="s">
        <v>300</v>
      </c>
      <c r="C444" s="40"/>
      <c r="D444" s="41"/>
      <c r="E444" s="42"/>
      <c r="F444" s="42"/>
      <c r="G444" s="42"/>
      <c r="H444" s="42"/>
      <c r="I444" s="42"/>
      <c r="J444" s="42"/>
      <c r="K444" s="42"/>
      <c r="L444" s="42"/>
      <c r="M444" s="43"/>
      <c r="N444" s="44"/>
      <c r="O444" s="45"/>
      <c r="P444" s="46"/>
    </row>
    <row r="445" spans="1:16" ht="9.75" customHeight="1">
      <c r="A445" s="5"/>
      <c r="B445" s="40" t="s">
        <v>300</v>
      </c>
      <c r="C445" s="40"/>
      <c r="D445" s="41"/>
      <c r="E445" s="42"/>
      <c r="F445" s="42"/>
      <c r="G445" s="42"/>
      <c r="H445" s="42"/>
      <c r="I445" s="42"/>
      <c r="J445" s="42"/>
      <c r="K445" s="42"/>
      <c r="L445" s="42"/>
      <c r="M445" s="43"/>
      <c r="N445" s="44"/>
      <c r="O445" s="45"/>
      <c r="P445" s="46"/>
    </row>
    <row r="446" spans="1:16" ht="9.75" customHeight="1">
      <c r="A446" s="5"/>
      <c r="B446" s="40" t="s">
        <v>300</v>
      </c>
      <c r="C446" s="40"/>
      <c r="D446" s="41"/>
      <c r="E446" s="42"/>
      <c r="F446" s="42"/>
      <c r="G446" s="42"/>
      <c r="H446" s="42"/>
      <c r="I446" s="42"/>
      <c r="J446" s="42"/>
      <c r="K446" s="42"/>
      <c r="L446" s="42"/>
      <c r="M446" s="43"/>
      <c r="N446" s="44"/>
      <c r="O446" s="45"/>
      <c r="P446" s="46"/>
    </row>
    <row r="447" spans="1:16" ht="9.75" customHeight="1">
      <c r="A447" s="5"/>
      <c r="B447" s="40" t="s">
        <v>300</v>
      </c>
      <c r="C447" s="40"/>
      <c r="D447" s="41"/>
      <c r="E447" s="42"/>
      <c r="F447" s="42"/>
      <c r="G447" s="42"/>
      <c r="H447" s="42"/>
      <c r="I447" s="42"/>
      <c r="J447" s="42"/>
      <c r="K447" s="42"/>
      <c r="L447" s="42"/>
      <c r="M447" s="43"/>
      <c r="N447" s="44"/>
      <c r="O447" s="45"/>
      <c r="P447" s="46"/>
    </row>
    <row r="448" spans="1:16" ht="9.75" customHeight="1">
      <c r="A448" s="5"/>
      <c r="B448" s="40" t="s">
        <v>300</v>
      </c>
      <c r="C448" s="40"/>
      <c r="D448" s="41"/>
      <c r="E448" s="42"/>
      <c r="F448" s="42"/>
      <c r="G448" s="42"/>
      <c r="H448" s="42"/>
      <c r="I448" s="42"/>
      <c r="J448" s="42"/>
      <c r="K448" s="42"/>
      <c r="L448" s="42"/>
      <c r="M448" s="43"/>
      <c r="N448" s="44"/>
      <c r="O448" s="45"/>
      <c r="P448" s="46"/>
    </row>
    <row r="449" spans="1:16" ht="9.75" customHeight="1">
      <c r="A449" s="5"/>
      <c r="B449" s="40" t="s">
        <v>301</v>
      </c>
      <c r="C449" s="40"/>
      <c r="D449" s="41"/>
      <c r="E449" s="42"/>
      <c r="F449" s="42"/>
      <c r="G449" s="42"/>
      <c r="H449" s="42"/>
      <c r="I449" s="42"/>
      <c r="J449" s="42"/>
      <c r="K449" s="42"/>
      <c r="L449" s="42"/>
      <c r="M449" s="43"/>
      <c r="N449" s="44"/>
      <c r="O449" s="45"/>
      <c r="P449" s="46"/>
    </row>
    <row r="450" spans="1:16" ht="9.75" customHeight="1">
      <c r="A450" s="5"/>
      <c r="B450" s="40" t="s">
        <v>109</v>
      </c>
      <c r="C450" s="40"/>
      <c r="D450" s="41"/>
      <c r="E450" s="42"/>
      <c r="F450" s="42"/>
      <c r="G450" s="42"/>
      <c r="H450" s="42"/>
      <c r="I450" s="42"/>
      <c r="J450" s="42"/>
      <c r="K450" s="42"/>
      <c r="L450" s="42"/>
      <c r="M450" s="43"/>
      <c r="N450" s="44"/>
      <c r="O450" s="45"/>
      <c r="P450" s="46"/>
    </row>
    <row r="451" spans="1:16" ht="9.75" customHeight="1">
      <c r="A451" s="5"/>
      <c r="B451" s="40" t="s">
        <v>296</v>
      </c>
      <c r="C451" s="40"/>
      <c r="D451" s="41"/>
      <c r="E451" s="42"/>
      <c r="F451" s="42"/>
      <c r="G451" s="42"/>
      <c r="H451" s="42"/>
      <c r="I451" s="42"/>
      <c r="J451" s="42"/>
      <c r="K451" s="42"/>
      <c r="L451" s="42"/>
      <c r="M451" s="43"/>
      <c r="N451" s="44"/>
      <c r="O451" s="45"/>
      <c r="P451" s="46"/>
    </row>
    <row r="452" spans="1:16" ht="9.75" customHeight="1">
      <c r="A452" s="5"/>
      <c r="B452" s="40" t="s">
        <v>297</v>
      </c>
      <c r="C452" s="40">
        <v>8</v>
      </c>
      <c r="D452" s="41">
        <v>5</v>
      </c>
      <c r="E452" s="42">
        <v>4</v>
      </c>
      <c r="F452" s="42">
        <v>2</v>
      </c>
      <c r="G452" s="42">
        <v>2</v>
      </c>
      <c r="H452" s="42">
        <v>2</v>
      </c>
      <c r="I452" s="42">
        <v>3</v>
      </c>
      <c r="J452" s="42">
        <v>3</v>
      </c>
      <c r="K452" s="42">
        <v>2</v>
      </c>
      <c r="L452" s="42">
        <v>3</v>
      </c>
      <c r="M452" s="43">
        <v>2</v>
      </c>
      <c r="N452" s="44">
        <f>MIN(D452:M452)</f>
        <v>2</v>
      </c>
      <c r="O452" s="45">
        <f>C452-N452</f>
        <v>6</v>
      </c>
      <c r="P452" s="46">
        <f>O452/C452</f>
        <v>0.75</v>
      </c>
    </row>
    <row r="453" spans="1:16" ht="9.75" customHeight="1">
      <c r="A453" s="5"/>
      <c r="B453" s="40" t="s">
        <v>4</v>
      </c>
      <c r="C453" s="40"/>
      <c r="D453" s="41"/>
      <c r="E453" s="42"/>
      <c r="F453" s="42"/>
      <c r="G453" s="42"/>
      <c r="H453" s="42"/>
      <c r="I453" s="42"/>
      <c r="J453" s="42"/>
      <c r="K453" s="42"/>
      <c r="L453" s="42"/>
      <c r="M453" s="43"/>
      <c r="N453" s="44"/>
      <c r="O453" s="45"/>
      <c r="P453" s="46"/>
    </row>
    <row r="454" spans="1:16" ht="9.75" customHeight="1">
      <c r="A454" s="47"/>
      <c r="B454" s="48" t="s">
        <v>5</v>
      </c>
      <c r="C454" s="48">
        <f aca="true" t="shared" si="42" ref="C454:M454">SUM(C439:C443,C449:C453)</f>
        <v>8</v>
      </c>
      <c r="D454" s="49">
        <f t="shared" si="42"/>
        <v>5</v>
      </c>
      <c r="E454" s="50">
        <f t="shared" si="42"/>
        <v>4</v>
      </c>
      <c r="F454" s="50">
        <f t="shared" si="42"/>
        <v>2</v>
      </c>
      <c r="G454" s="50">
        <f t="shared" si="42"/>
        <v>2</v>
      </c>
      <c r="H454" s="50">
        <f t="shared" si="42"/>
        <v>2</v>
      </c>
      <c r="I454" s="50">
        <f t="shared" si="42"/>
        <v>3</v>
      </c>
      <c r="J454" s="50">
        <f t="shared" si="42"/>
        <v>3</v>
      </c>
      <c r="K454" s="50">
        <f t="shared" si="42"/>
        <v>2</v>
      </c>
      <c r="L454" s="50">
        <f t="shared" si="42"/>
        <v>3</v>
      </c>
      <c r="M454" s="51">
        <f t="shared" si="42"/>
        <v>2</v>
      </c>
      <c r="N454" s="52">
        <f>MIN(D454:M454)</f>
        <v>2</v>
      </c>
      <c r="O454" s="53">
        <f>C454-N454</f>
        <v>6</v>
      </c>
      <c r="P454" s="54">
        <f>O454/C454</f>
        <v>0.75</v>
      </c>
    </row>
    <row r="455" spans="1:16" ht="9.75" customHeight="1">
      <c r="A455" s="39" t="s">
        <v>31</v>
      </c>
      <c r="B455" s="55" t="s">
        <v>0</v>
      </c>
      <c r="C455" s="55"/>
      <c r="D455" s="56"/>
      <c r="E455" s="57"/>
      <c r="F455" s="57"/>
      <c r="G455" s="57"/>
      <c r="H455" s="57"/>
      <c r="I455" s="57"/>
      <c r="J455" s="57"/>
      <c r="K455" s="57"/>
      <c r="L455" s="57"/>
      <c r="M455" s="58"/>
      <c r="N455" s="59"/>
      <c r="O455" s="60"/>
      <c r="P455" s="61"/>
    </row>
    <row r="456" spans="1:16" ht="9.75" customHeight="1">
      <c r="A456" s="5"/>
      <c r="B456" s="40" t="s">
        <v>1</v>
      </c>
      <c r="C456" s="40"/>
      <c r="D456" s="41"/>
      <c r="E456" s="42"/>
      <c r="F456" s="42"/>
      <c r="G456" s="42"/>
      <c r="H456" s="42"/>
      <c r="I456" s="42"/>
      <c r="J456" s="42"/>
      <c r="K456" s="42"/>
      <c r="L456" s="42"/>
      <c r="M456" s="43"/>
      <c r="N456" s="44"/>
      <c r="O456" s="45"/>
      <c r="P456" s="46"/>
    </row>
    <row r="457" spans="1:16" ht="9.75" customHeight="1">
      <c r="A457" s="5"/>
      <c r="B457" s="40" t="s">
        <v>2</v>
      </c>
      <c r="C457" s="40"/>
      <c r="D457" s="41"/>
      <c r="E457" s="42"/>
      <c r="F457" s="42"/>
      <c r="G457" s="42"/>
      <c r="H457" s="42"/>
      <c r="I457" s="42"/>
      <c r="J457" s="42"/>
      <c r="K457" s="42"/>
      <c r="L457" s="42"/>
      <c r="M457" s="43"/>
      <c r="N457" s="44"/>
      <c r="O457" s="45"/>
      <c r="P457" s="46"/>
    </row>
    <row r="458" spans="1:16" ht="9.75" customHeight="1">
      <c r="A458" s="5"/>
      <c r="B458" s="40" t="s">
        <v>495</v>
      </c>
      <c r="C458" s="40">
        <v>27</v>
      </c>
      <c r="D458" s="41">
        <v>18</v>
      </c>
      <c r="E458" s="42">
        <v>4</v>
      </c>
      <c r="F458" s="42">
        <v>0</v>
      </c>
      <c r="G458" s="42">
        <v>0</v>
      </c>
      <c r="H458" s="42">
        <v>0</v>
      </c>
      <c r="I458" s="42">
        <v>0</v>
      </c>
      <c r="J458" s="42">
        <v>1</v>
      </c>
      <c r="K458" s="42">
        <v>0</v>
      </c>
      <c r="L458" s="42">
        <v>1</v>
      </c>
      <c r="M458" s="43">
        <v>0</v>
      </c>
      <c r="N458" s="44">
        <f>MIN(D458:M458)</f>
        <v>0</v>
      </c>
      <c r="O458" s="45">
        <f>C458-N458</f>
        <v>27</v>
      </c>
      <c r="P458" s="46">
        <f>O458/C458</f>
        <v>1</v>
      </c>
    </row>
    <row r="459" spans="1:16" ht="9.75" customHeight="1">
      <c r="A459" s="5"/>
      <c r="B459" s="40" t="s">
        <v>3</v>
      </c>
      <c r="C459" s="40"/>
      <c r="D459" s="41"/>
      <c r="E459" s="42"/>
      <c r="F459" s="42"/>
      <c r="G459" s="42"/>
      <c r="H459" s="42"/>
      <c r="I459" s="42"/>
      <c r="J459" s="42"/>
      <c r="K459" s="42"/>
      <c r="L459" s="42"/>
      <c r="M459" s="43"/>
      <c r="N459" s="44"/>
      <c r="O459" s="45"/>
      <c r="P459" s="46"/>
    </row>
    <row r="460" spans="1:16" ht="9.75" customHeight="1">
      <c r="A460" s="5"/>
      <c r="B460" s="40" t="s">
        <v>300</v>
      </c>
      <c r="C460" s="40"/>
      <c r="D460" s="41"/>
      <c r="E460" s="42"/>
      <c r="F460" s="42"/>
      <c r="G460" s="42"/>
      <c r="H460" s="42"/>
      <c r="I460" s="42"/>
      <c r="J460" s="42"/>
      <c r="K460" s="42"/>
      <c r="L460" s="42"/>
      <c r="M460" s="43"/>
      <c r="N460" s="44"/>
      <c r="O460" s="45"/>
      <c r="P460" s="46"/>
    </row>
    <row r="461" spans="1:16" ht="9.75" customHeight="1">
      <c r="A461" s="5"/>
      <c r="B461" s="40" t="s">
        <v>300</v>
      </c>
      <c r="C461" s="40"/>
      <c r="D461" s="41"/>
      <c r="E461" s="42"/>
      <c r="F461" s="42"/>
      <c r="G461" s="42"/>
      <c r="H461" s="42"/>
      <c r="I461" s="42"/>
      <c r="J461" s="42"/>
      <c r="K461" s="42"/>
      <c r="L461" s="42"/>
      <c r="M461" s="43"/>
      <c r="N461" s="44"/>
      <c r="O461" s="45"/>
      <c r="P461" s="46"/>
    </row>
    <row r="462" spans="1:16" ht="9.75" customHeight="1">
      <c r="A462" s="5"/>
      <c r="B462" s="40" t="s">
        <v>300</v>
      </c>
      <c r="C462" s="40"/>
      <c r="D462" s="41"/>
      <c r="E462" s="42"/>
      <c r="F462" s="42"/>
      <c r="G462" s="42"/>
      <c r="H462" s="42"/>
      <c r="I462" s="42"/>
      <c r="J462" s="42"/>
      <c r="K462" s="42"/>
      <c r="L462" s="42"/>
      <c r="M462" s="43"/>
      <c r="N462" s="44"/>
      <c r="O462" s="45"/>
      <c r="P462" s="46"/>
    </row>
    <row r="463" spans="1:16" ht="9.75" customHeight="1">
      <c r="A463" s="5"/>
      <c r="B463" s="40" t="s">
        <v>300</v>
      </c>
      <c r="C463" s="40"/>
      <c r="D463" s="41"/>
      <c r="E463" s="42"/>
      <c r="F463" s="42"/>
      <c r="G463" s="42"/>
      <c r="H463" s="42"/>
      <c r="I463" s="42"/>
      <c r="J463" s="42"/>
      <c r="K463" s="42"/>
      <c r="L463" s="42"/>
      <c r="M463" s="43"/>
      <c r="N463" s="44"/>
      <c r="O463" s="45"/>
      <c r="P463" s="46"/>
    </row>
    <row r="464" spans="1:16" ht="9.75" customHeight="1">
      <c r="A464" s="5"/>
      <c r="B464" s="40" t="s">
        <v>300</v>
      </c>
      <c r="C464" s="40"/>
      <c r="D464" s="41"/>
      <c r="E464" s="42"/>
      <c r="F464" s="42"/>
      <c r="G464" s="42"/>
      <c r="H464" s="42"/>
      <c r="I464" s="42"/>
      <c r="J464" s="42"/>
      <c r="K464" s="42"/>
      <c r="L464" s="42"/>
      <c r="M464" s="43"/>
      <c r="N464" s="44"/>
      <c r="O464" s="45"/>
      <c r="P464" s="46"/>
    </row>
    <row r="465" spans="1:16" ht="9.75" customHeight="1">
      <c r="A465" s="5"/>
      <c r="B465" s="40" t="s">
        <v>301</v>
      </c>
      <c r="C465" s="40"/>
      <c r="D465" s="41"/>
      <c r="E465" s="42"/>
      <c r="F465" s="42"/>
      <c r="G465" s="42"/>
      <c r="H465" s="42"/>
      <c r="I465" s="42"/>
      <c r="J465" s="42"/>
      <c r="K465" s="42"/>
      <c r="L465" s="42"/>
      <c r="M465" s="43"/>
      <c r="N465" s="44"/>
      <c r="O465" s="45"/>
      <c r="P465" s="46"/>
    </row>
    <row r="466" spans="1:16" ht="9.75" customHeight="1">
      <c r="A466" s="5"/>
      <c r="B466" s="40" t="s">
        <v>109</v>
      </c>
      <c r="C466" s="40">
        <v>3</v>
      </c>
      <c r="D466" s="41">
        <v>1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1</v>
      </c>
      <c r="M466" s="43">
        <v>1</v>
      </c>
      <c r="N466" s="44">
        <f>MIN(D466:M466)</f>
        <v>0</v>
      </c>
      <c r="O466" s="45">
        <f>C466-N466</f>
        <v>3</v>
      </c>
      <c r="P466" s="46">
        <f>O466/C466</f>
        <v>1</v>
      </c>
    </row>
    <row r="467" spans="1:16" ht="9.75" customHeight="1">
      <c r="A467" s="5"/>
      <c r="B467" s="40" t="s">
        <v>296</v>
      </c>
      <c r="C467" s="40"/>
      <c r="D467" s="41"/>
      <c r="E467" s="42"/>
      <c r="F467" s="42"/>
      <c r="G467" s="42"/>
      <c r="H467" s="42"/>
      <c r="I467" s="42"/>
      <c r="J467" s="42"/>
      <c r="K467" s="42"/>
      <c r="L467" s="42"/>
      <c r="M467" s="43"/>
      <c r="N467" s="44"/>
      <c r="O467" s="45"/>
      <c r="P467" s="46"/>
    </row>
    <row r="468" spans="1:16" ht="9.75" customHeight="1">
      <c r="A468" s="5"/>
      <c r="B468" s="40" t="s">
        <v>297</v>
      </c>
      <c r="C468" s="40">
        <v>2</v>
      </c>
      <c r="D468" s="41">
        <v>2</v>
      </c>
      <c r="E468" s="42">
        <v>1</v>
      </c>
      <c r="F468" s="42">
        <v>0</v>
      </c>
      <c r="G468" s="42">
        <v>1</v>
      </c>
      <c r="H468" s="42">
        <v>1</v>
      </c>
      <c r="I468" s="42">
        <v>1</v>
      </c>
      <c r="J468" s="42">
        <v>1</v>
      </c>
      <c r="K468" s="42">
        <v>1</v>
      </c>
      <c r="L468" s="42">
        <v>1</v>
      </c>
      <c r="M468" s="43">
        <v>2</v>
      </c>
      <c r="N468" s="44">
        <f>MIN(D468:M468)</f>
        <v>0</v>
      </c>
      <c r="O468" s="45">
        <f>C468-N468</f>
        <v>2</v>
      </c>
      <c r="P468" s="46">
        <f>O468/C468</f>
        <v>1</v>
      </c>
    </row>
    <row r="469" spans="1:16" ht="9.75" customHeight="1">
      <c r="A469" s="5"/>
      <c r="B469" s="40" t="s">
        <v>4</v>
      </c>
      <c r="C469" s="40">
        <v>3</v>
      </c>
      <c r="D469" s="41">
        <v>3</v>
      </c>
      <c r="E469" s="42">
        <v>1</v>
      </c>
      <c r="F469" s="42">
        <v>0</v>
      </c>
      <c r="G469" s="42">
        <v>1</v>
      </c>
      <c r="H469" s="42">
        <v>1</v>
      </c>
      <c r="I469" s="42">
        <v>0</v>
      </c>
      <c r="J469" s="42">
        <v>0</v>
      </c>
      <c r="K469" s="42">
        <v>0</v>
      </c>
      <c r="L469" s="42">
        <v>0</v>
      </c>
      <c r="M469" s="43">
        <v>0</v>
      </c>
      <c r="N469" s="44">
        <f>MIN(D469:M469)</f>
        <v>0</v>
      </c>
      <c r="O469" s="45">
        <f>C469-N469</f>
        <v>3</v>
      </c>
      <c r="P469" s="46">
        <f>O469/C469</f>
        <v>1</v>
      </c>
    </row>
    <row r="470" spans="1:16" ht="9.75" customHeight="1">
      <c r="A470" s="47"/>
      <c r="B470" s="48" t="s">
        <v>5</v>
      </c>
      <c r="C470" s="48">
        <f aca="true" t="shared" si="43" ref="C470:M470">SUM(C455:C459,C465:C469)</f>
        <v>35</v>
      </c>
      <c r="D470" s="49">
        <f t="shared" si="43"/>
        <v>24</v>
      </c>
      <c r="E470" s="50">
        <f t="shared" si="43"/>
        <v>6</v>
      </c>
      <c r="F470" s="50">
        <f t="shared" si="43"/>
        <v>0</v>
      </c>
      <c r="G470" s="50">
        <f t="shared" si="43"/>
        <v>2</v>
      </c>
      <c r="H470" s="50">
        <f t="shared" si="43"/>
        <v>2</v>
      </c>
      <c r="I470" s="50">
        <f t="shared" si="43"/>
        <v>1</v>
      </c>
      <c r="J470" s="50">
        <f t="shared" si="43"/>
        <v>2</v>
      </c>
      <c r="K470" s="50">
        <f t="shared" si="43"/>
        <v>1</v>
      </c>
      <c r="L470" s="50">
        <f t="shared" si="43"/>
        <v>3</v>
      </c>
      <c r="M470" s="51">
        <f t="shared" si="43"/>
        <v>3</v>
      </c>
      <c r="N470" s="52">
        <f>MIN(D470:M470)</f>
        <v>0</v>
      </c>
      <c r="O470" s="53">
        <f>C470-N470</f>
        <v>35</v>
      </c>
      <c r="P470" s="54">
        <f>O470/C470</f>
        <v>1</v>
      </c>
    </row>
    <row r="471" spans="1:16" ht="9.75" customHeight="1">
      <c r="A471" s="39" t="s">
        <v>32</v>
      </c>
      <c r="B471" s="55" t="s">
        <v>0</v>
      </c>
      <c r="C471" s="55"/>
      <c r="D471" s="56"/>
      <c r="E471" s="57"/>
      <c r="F471" s="57"/>
      <c r="G471" s="57"/>
      <c r="H471" s="57"/>
      <c r="I471" s="57"/>
      <c r="J471" s="57"/>
      <c r="K471" s="57"/>
      <c r="L471" s="57"/>
      <c r="M471" s="58"/>
      <c r="N471" s="59"/>
      <c r="O471" s="60"/>
      <c r="P471" s="61"/>
    </row>
    <row r="472" spans="1:16" ht="9.75" customHeight="1">
      <c r="A472" s="5"/>
      <c r="B472" s="40" t="s">
        <v>1</v>
      </c>
      <c r="C472" s="40"/>
      <c r="D472" s="41"/>
      <c r="E472" s="42"/>
      <c r="F472" s="42"/>
      <c r="G472" s="42"/>
      <c r="H472" s="42"/>
      <c r="I472" s="42"/>
      <c r="J472" s="42"/>
      <c r="K472" s="42"/>
      <c r="L472" s="42"/>
      <c r="M472" s="43"/>
      <c r="N472" s="44"/>
      <c r="O472" s="45"/>
      <c r="P472" s="46"/>
    </row>
    <row r="473" spans="1:16" ht="9.75" customHeight="1">
      <c r="A473" s="5"/>
      <c r="B473" s="40" t="s">
        <v>2</v>
      </c>
      <c r="C473" s="40"/>
      <c r="D473" s="41"/>
      <c r="E473" s="42"/>
      <c r="F473" s="42"/>
      <c r="G473" s="42"/>
      <c r="H473" s="42"/>
      <c r="I473" s="42"/>
      <c r="J473" s="42"/>
      <c r="K473" s="42"/>
      <c r="L473" s="42"/>
      <c r="M473" s="43"/>
      <c r="N473" s="44"/>
      <c r="O473" s="45"/>
      <c r="P473" s="46"/>
    </row>
    <row r="474" spans="1:16" ht="9.75" customHeight="1">
      <c r="A474" s="5"/>
      <c r="B474" s="40" t="s">
        <v>495</v>
      </c>
      <c r="C474" s="40"/>
      <c r="D474" s="41"/>
      <c r="E474" s="42"/>
      <c r="F474" s="42"/>
      <c r="G474" s="42"/>
      <c r="H474" s="42"/>
      <c r="I474" s="42"/>
      <c r="J474" s="42"/>
      <c r="K474" s="42"/>
      <c r="L474" s="42"/>
      <c r="M474" s="43"/>
      <c r="N474" s="44"/>
      <c r="O474" s="45"/>
      <c r="P474" s="46"/>
    </row>
    <row r="475" spans="1:16" ht="9.75" customHeight="1">
      <c r="A475" s="5"/>
      <c r="B475" s="40" t="s">
        <v>3</v>
      </c>
      <c r="C475" s="40"/>
      <c r="D475" s="41"/>
      <c r="E475" s="42"/>
      <c r="F475" s="42"/>
      <c r="G475" s="42"/>
      <c r="H475" s="42"/>
      <c r="I475" s="42"/>
      <c r="J475" s="42"/>
      <c r="K475" s="42"/>
      <c r="L475" s="42"/>
      <c r="M475" s="43"/>
      <c r="N475" s="44"/>
      <c r="O475" s="45"/>
      <c r="P475" s="46"/>
    </row>
    <row r="476" spans="1:16" ht="9.75" customHeight="1">
      <c r="A476" s="5"/>
      <c r="B476" s="40" t="s">
        <v>304</v>
      </c>
      <c r="C476" s="40">
        <v>3</v>
      </c>
      <c r="D476" s="41">
        <v>3</v>
      </c>
      <c r="E476" s="42">
        <v>3</v>
      </c>
      <c r="F476" s="42">
        <v>3</v>
      </c>
      <c r="G476" s="42">
        <v>2</v>
      </c>
      <c r="H476" s="42">
        <v>2</v>
      </c>
      <c r="I476" s="42">
        <v>0</v>
      </c>
      <c r="J476" s="42">
        <v>0</v>
      </c>
      <c r="K476" s="42">
        <v>1</v>
      </c>
      <c r="L476" s="42">
        <v>0</v>
      </c>
      <c r="M476" s="43">
        <v>0</v>
      </c>
      <c r="N476" s="44">
        <f>MIN(D476:M476)</f>
        <v>0</v>
      </c>
      <c r="O476" s="45">
        <f>C476-N476</f>
        <v>3</v>
      </c>
      <c r="P476" s="46">
        <f>O476/C476</f>
        <v>1</v>
      </c>
    </row>
    <row r="477" spans="1:16" ht="9.75" customHeight="1">
      <c r="A477" s="5"/>
      <c r="B477" s="40" t="s">
        <v>300</v>
      </c>
      <c r="C477" s="40"/>
      <c r="D477" s="41"/>
      <c r="E477" s="42"/>
      <c r="F477" s="42"/>
      <c r="G477" s="42"/>
      <c r="H477" s="42"/>
      <c r="I477" s="42"/>
      <c r="J477" s="42"/>
      <c r="K477" s="42"/>
      <c r="L477" s="42"/>
      <c r="M477" s="43"/>
      <c r="N477" s="44"/>
      <c r="O477" s="45"/>
      <c r="P477" s="46"/>
    </row>
    <row r="478" spans="1:16" ht="9.75" customHeight="1">
      <c r="A478" s="5"/>
      <c r="B478" s="40" t="s">
        <v>300</v>
      </c>
      <c r="C478" s="40"/>
      <c r="D478" s="41"/>
      <c r="E478" s="42"/>
      <c r="F478" s="42"/>
      <c r="G478" s="42"/>
      <c r="H478" s="42"/>
      <c r="I478" s="42"/>
      <c r="J478" s="42"/>
      <c r="K478" s="42"/>
      <c r="L478" s="42"/>
      <c r="M478" s="43"/>
      <c r="N478" s="44"/>
      <c r="O478" s="45"/>
      <c r="P478" s="46"/>
    </row>
    <row r="479" spans="1:16" ht="9.75" customHeight="1">
      <c r="A479" s="5"/>
      <c r="B479" s="40" t="s">
        <v>300</v>
      </c>
      <c r="C479" s="40"/>
      <c r="D479" s="41"/>
      <c r="E479" s="42"/>
      <c r="F479" s="42"/>
      <c r="G479" s="42"/>
      <c r="H479" s="42"/>
      <c r="I479" s="42"/>
      <c r="J479" s="42"/>
      <c r="K479" s="42"/>
      <c r="L479" s="42"/>
      <c r="M479" s="43"/>
      <c r="N479" s="44"/>
      <c r="O479" s="45"/>
      <c r="P479" s="46"/>
    </row>
    <row r="480" spans="1:16" ht="9.75" customHeight="1">
      <c r="A480" s="5"/>
      <c r="B480" s="40" t="s">
        <v>300</v>
      </c>
      <c r="C480" s="40"/>
      <c r="D480" s="41"/>
      <c r="E480" s="42"/>
      <c r="F480" s="42"/>
      <c r="G480" s="42"/>
      <c r="H480" s="42"/>
      <c r="I480" s="42"/>
      <c r="J480" s="42"/>
      <c r="K480" s="42"/>
      <c r="L480" s="42"/>
      <c r="M480" s="43"/>
      <c r="N480" s="44"/>
      <c r="O480" s="45"/>
      <c r="P480" s="46"/>
    </row>
    <row r="481" spans="1:16" ht="9.75" customHeight="1">
      <c r="A481" s="5"/>
      <c r="B481" s="40" t="s">
        <v>301</v>
      </c>
      <c r="C481" s="40">
        <f aca="true" t="shared" si="44" ref="C481:M481">SUM(C476:C480)</f>
        <v>3</v>
      </c>
      <c r="D481" s="41">
        <f t="shared" si="44"/>
        <v>3</v>
      </c>
      <c r="E481" s="42">
        <f t="shared" si="44"/>
        <v>3</v>
      </c>
      <c r="F481" s="42">
        <f t="shared" si="44"/>
        <v>3</v>
      </c>
      <c r="G481" s="42">
        <f t="shared" si="44"/>
        <v>2</v>
      </c>
      <c r="H481" s="42">
        <f t="shared" si="44"/>
        <v>2</v>
      </c>
      <c r="I481" s="42">
        <f t="shared" si="44"/>
        <v>0</v>
      </c>
      <c r="J481" s="42">
        <f t="shared" si="44"/>
        <v>0</v>
      </c>
      <c r="K481" s="42">
        <f t="shared" si="44"/>
        <v>1</v>
      </c>
      <c r="L481" s="42">
        <f t="shared" si="44"/>
        <v>0</v>
      </c>
      <c r="M481" s="43">
        <f t="shared" si="44"/>
        <v>0</v>
      </c>
      <c r="N481" s="44">
        <f>MIN(D481:M481)</f>
        <v>0</v>
      </c>
      <c r="O481" s="45">
        <f>C481-N481</f>
        <v>3</v>
      </c>
      <c r="P481" s="46">
        <f>O481/C481</f>
        <v>1</v>
      </c>
    </row>
    <row r="482" spans="1:16" ht="9.75" customHeight="1">
      <c r="A482" s="5"/>
      <c r="B482" s="40" t="s">
        <v>109</v>
      </c>
      <c r="C482" s="40"/>
      <c r="D482" s="41"/>
      <c r="E482" s="42"/>
      <c r="F482" s="42"/>
      <c r="G482" s="42"/>
      <c r="H482" s="42"/>
      <c r="I482" s="42"/>
      <c r="J482" s="42"/>
      <c r="K482" s="42"/>
      <c r="L482" s="42"/>
      <c r="M482" s="43"/>
      <c r="N482" s="44"/>
      <c r="O482" s="45"/>
      <c r="P482" s="46"/>
    </row>
    <row r="483" spans="1:16" ht="9.75" customHeight="1">
      <c r="A483" s="5"/>
      <c r="B483" s="40" t="s">
        <v>296</v>
      </c>
      <c r="C483" s="40"/>
      <c r="D483" s="41"/>
      <c r="E483" s="42"/>
      <c r="F483" s="42"/>
      <c r="G483" s="42"/>
      <c r="H483" s="42"/>
      <c r="I483" s="42"/>
      <c r="J483" s="42"/>
      <c r="K483" s="42"/>
      <c r="L483" s="42"/>
      <c r="M483" s="43"/>
      <c r="N483" s="44"/>
      <c r="O483" s="45"/>
      <c r="P483" s="46"/>
    </row>
    <row r="484" spans="1:16" ht="9.75" customHeight="1">
      <c r="A484" s="5"/>
      <c r="B484" s="40" t="s">
        <v>297</v>
      </c>
      <c r="C484" s="40"/>
      <c r="D484" s="41"/>
      <c r="E484" s="42"/>
      <c r="F484" s="42"/>
      <c r="G484" s="42"/>
      <c r="H484" s="42"/>
      <c r="I484" s="42"/>
      <c r="J484" s="42"/>
      <c r="K484" s="42"/>
      <c r="L484" s="42"/>
      <c r="M484" s="43"/>
      <c r="N484" s="44"/>
      <c r="O484" s="45"/>
      <c r="P484" s="46"/>
    </row>
    <row r="485" spans="1:16" ht="9.75" customHeight="1">
      <c r="A485" s="5"/>
      <c r="B485" s="40" t="s">
        <v>4</v>
      </c>
      <c r="C485" s="40">
        <v>1</v>
      </c>
      <c r="D485" s="41">
        <v>1</v>
      </c>
      <c r="E485" s="42">
        <v>1</v>
      </c>
      <c r="F485" s="42">
        <v>1</v>
      </c>
      <c r="G485" s="42">
        <v>1</v>
      </c>
      <c r="H485" s="42">
        <v>0</v>
      </c>
      <c r="I485" s="42">
        <v>0</v>
      </c>
      <c r="J485" s="42">
        <v>0</v>
      </c>
      <c r="K485" s="42">
        <v>1</v>
      </c>
      <c r="L485" s="42">
        <v>1</v>
      </c>
      <c r="M485" s="43">
        <v>1</v>
      </c>
      <c r="N485" s="44">
        <f>MIN(D485:M485)</f>
        <v>0</v>
      </c>
      <c r="O485" s="45">
        <f>C485-N485</f>
        <v>1</v>
      </c>
      <c r="P485" s="46">
        <f>O485/C485</f>
        <v>1</v>
      </c>
    </row>
    <row r="486" spans="1:16" ht="9.75" customHeight="1">
      <c r="A486" s="47"/>
      <c r="B486" s="48" t="s">
        <v>5</v>
      </c>
      <c r="C486" s="48">
        <f aca="true" t="shared" si="45" ref="C486:M486">SUM(C471:C475,C481:C485)</f>
        <v>4</v>
      </c>
      <c r="D486" s="49">
        <f t="shared" si="45"/>
        <v>4</v>
      </c>
      <c r="E486" s="50">
        <f t="shared" si="45"/>
        <v>4</v>
      </c>
      <c r="F486" s="50">
        <f t="shared" si="45"/>
        <v>4</v>
      </c>
      <c r="G486" s="50">
        <f t="shared" si="45"/>
        <v>3</v>
      </c>
      <c r="H486" s="50">
        <f t="shared" si="45"/>
        <v>2</v>
      </c>
      <c r="I486" s="50">
        <f t="shared" si="45"/>
        <v>0</v>
      </c>
      <c r="J486" s="50">
        <f t="shared" si="45"/>
        <v>0</v>
      </c>
      <c r="K486" s="50">
        <f t="shared" si="45"/>
        <v>2</v>
      </c>
      <c r="L486" s="50">
        <f t="shared" si="45"/>
        <v>1</v>
      </c>
      <c r="M486" s="51">
        <f t="shared" si="45"/>
        <v>1</v>
      </c>
      <c r="N486" s="52">
        <f>MIN(D486:M486)</f>
        <v>0</v>
      </c>
      <c r="O486" s="53">
        <f>C486-N486</f>
        <v>4</v>
      </c>
      <c r="P486" s="54">
        <f>O486/C486</f>
        <v>1</v>
      </c>
    </row>
    <row r="487" spans="1:16" ht="9.75" customHeight="1">
      <c r="A487" s="39" t="s">
        <v>169</v>
      </c>
      <c r="B487" s="55" t="s">
        <v>0</v>
      </c>
      <c r="C487" s="55"/>
      <c r="D487" s="56"/>
      <c r="E487" s="57"/>
      <c r="F487" s="57"/>
      <c r="G487" s="57"/>
      <c r="H487" s="57"/>
      <c r="I487" s="57"/>
      <c r="J487" s="57"/>
      <c r="K487" s="57"/>
      <c r="L487" s="57"/>
      <c r="M487" s="58"/>
      <c r="N487" s="59"/>
      <c r="O487" s="60"/>
      <c r="P487" s="61"/>
    </row>
    <row r="488" spans="1:16" ht="9.75" customHeight="1">
      <c r="A488" s="5"/>
      <c r="B488" s="40" t="s">
        <v>1</v>
      </c>
      <c r="C488" s="40">
        <v>6</v>
      </c>
      <c r="D488" s="41">
        <v>1</v>
      </c>
      <c r="E488" s="42">
        <v>1</v>
      </c>
      <c r="F488" s="42">
        <v>1</v>
      </c>
      <c r="G488" s="42">
        <v>1</v>
      </c>
      <c r="H488" s="42">
        <v>2</v>
      </c>
      <c r="I488" s="42">
        <v>2</v>
      </c>
      <c r="J488" s="42">
        <v>2</v>
      </c>
      <c r="K488" s="42">
        <v>3</v>
      </c>
      <c r="L488" s="42">
        <v>4</v>
      </c>
      <c r="M488" s="43">
        <v>3</v>
      </c>
      <c r="N488" s="44">
        <f>MIN(D488:M488)</f>
        <v>1</v>
      </c>
      <c r="O488" s="45">
        <f>C488-N488</f>
        <v>5</v>
      </c>
      <c r="P488" s="46">
        <f>O488/C488</f>
        <v>0.8333333333333334</v>
      </c>
    </row>
    <row r="489" spans="1:16" ht="9.75" customHeight="1">
      <c r="A489" s="5"/>
      <c r="B489" s="40" t="s">
        <v>2</v>
      </c>
      <c r="C489" s="40"/>
      <c r="D489" s="41"/>
      <c r="E489" s="42"/>
      <c r="F489" s="42"/>
      <c r="G489" s="42"/>
      <c r="H489" s="42"/>
      <c r="I489" s="42"/>
      <c r="J489" s="42"/>
      <c r="K489" s="42"/>
      <c r="L489" s="42"/>
      <c r="M489" s="43"/>
      <c r="N489" s="44"/>
      <c r="O489" s="45"/>
      <c r="P489" s="46"/>
    </row>
    <row r="490" spans="1:16" ht="9.75" customHeight="1">
      <c r="A490" s="5"/>
      <c r="B490" s="40" t="s">
        <v>495</v>
      </c>
      <c r="C490" s="40"/>
      <c r="D490" s="41"/>
      <c r="E490" s="42"/>
      <c r="F490" s="42"/>
      <c r="G490" s="42"/>
      <c r="H490" s="42"/>
      <c r="I490" s="42"/>
      <c r="J490" s="42"/>
      <c r="K490" s="42"/>
      <c r="L490" s="42"/>
      <c r="M490" s="43"/>
      <c r="N490" s="44"/>
      <c r="O490" s="45"/>
      <c r="P490" s="46"/>
    </row>
    <row r="491" spans="1:16" ht="9.75" customHeight="1">
      <c r="A491" s="5"/>
      <c r="B491" s="40" t="s">
        <v>3</v>
      </c>
      <c r="C491" s="40"/>
      <c r="D491" s="41"/>
      <c r="E491" s="42"/>
      <c r="F491" s="42"/>
      <c r="G491" s="42"/>
      <c r="H491" s="42"/>
      <c r="I491" s="42"/>
      <c r="J491" s="42"/>
      <c r="K491" s="42"/>
      <c r="L491" s="42"/>
      <c r="M491" s="43"/>
      <c r="N491" s="44"/>
      <c r="O491" s="45"/>
      <c r="P491" s="46"/>
    </row>
    <row r="492" spans="1:16" ht="9.75" customHeight="1">
      <c r="A492" s="5"/>
      <c r="B492" s="40" t="s">
        <v>300</v>
      </c>
      <c r="C492" s="40"/>
      <c r="D492" s="41"/>
      <c r="E492" s="42"/>
      <c r="F492" s="42"/>
      <c r="G492" s="42"/>
      <c r="H492" s="42"/>
      <c r="I492" s="42"/>
      <c r="J492" s="42"/>
      <c r="K492" s="42"/>
      <c r="L492" s="42"/>
      <c r="M492" s="43"/>
      <c r="N492" s="44"/>
      <c r="O492" s="45"/>
      <c r="P492" s="46"/>
    </row>
    <row r="493" spans="1:16" ht="9.75" customHeight="1">
      <c r="A493" s="5"/>
      <c r="B493" s="40" t="s">
        <v>300</v>
      </c>
      <c r="C493" s="40"/>
      <c r="D493" s="41"/>
      <c r="E493" s="42"/>
      <c r="F493" s="42"/>
      <c r="G493" s="42"/>
      <c r="H493" s="42"/>
      <c r="I493" s="42"/>
      <c r="J493" s="42"/>
      <c r="K493" s="42"/>
      <c r="L493" s="42"/>
      <c r="M493" s="43"/>
      <c r="N493" s="44"/>
      <c r="O493" s="45"/>
      <c r="P493" s="46"/>
    </row>
    <row r="494" spans="1:16" ht="9.75" customHeight="1">
      <c r="A494" s="5"/>
      <c r="B494" s="40" t="s">
        <v>300</v>
      </c>
      <c r="C494" s="40"/>
      <c r="D494" s="41"/>
      <c r="E494" s="42"/>
      <c r="F494" s="42"/>
      <c r="G494" s="42"/>
      <c r="H494" s="42"/>
      <c r="I494" s="42"/>
      <c r="J494" s="42"/>
      <c r="K494" s="42"/>
      <c r="L494" s="42"/>
      <c r="M494" s="43"/>
      <c r="N494" s="44"/>
      <c r="O494" s="45"/>
      <c r="P494" s="46"/>
    </row>
    <row r="495" spans="1:16" ht="9.75" customHeight="1">
      <c r="A495" s="5"/>
      <c r="B495" s="40" t="s">
        <v>300</v>
      </c>
      <c r="C495" s="40"/>
      <c r="D495" s="41"/>
      <c r="E495" s="42"/>
      <c r="F495" s="42"/>
      <c r="G495" s="42"/>
      <c r="H495" s="42"/>
      <c r="I495" s="42"/>
      <c r="J495" s="42"/>
      <c r="K495" s="42"/>
      <c r="L495" s="42"/>
      <c r="M495" s="43"/>
      <c r="N495" s="44"/>
      <c r="O495" s="45"/>
      <c r="P495" s="46"/>
    </row>
    <row r="496" spans="1:16" ht="9.75" customHeight="1">
      <c r="A496" s="5"/>
      <c r="B496" s="40" t="s">
        <v>300</v>
      </c>
      <c r="C496" s="40"/>
      <c r="D496" s="41"/>
      <c r="E496" s="42"/>
      <c r="F496" s="42"/>
      <c r="G496" s="42"/>
      <c r="H496" s="42"/>
      <c r="I496" s="42"/>
      <c r="J496" s="42"/>
      <c r="K496" s="42"/>
      <c r="L496" s="42"/>
      <c r="M496" s="43"/>
      <c r="N496" s="44"/>
      <c r="O496" s="45"/>
      <c r="P496" s="46"/>
    </row>
    <row r="497" spans="1:16" ht="9.75" customHeight="1">
      <c r="A497" s="5"/>
      <c r="B497" s="40" t="s">
        <v>301</v>
      </c>
      <c r="C497" s="40"/>
      <c r="D497" s="41"/>
      <c r="E497" s="42"/>
      <c r="F497" s="42"/>
      <c r="G497" s="42"/>
      <c r="H497" s="42"/>
      <c r="I497" s="42"/>
      <c r="J497" s="42"/>
      <c r="K497" s="42"/>
      <c r="L497" s="42"/>
      <c r="M497" s="43"/>
      <c r="N497" s="44"/>
      <c r="O497" s="45"/>
      <c r="P497" s="46"/>
    </row>
    <row r="498" spans="1:16" ht="9.75" customHeight="1">
      <c r="A498" s="5"/>
      <c r="B498" s="40" t="s">
        <v>109</v>
      </c>
      <c r="C498" s="40"/>
      <c r="D498" s="41"/>
      <c r="E498" s="42"/>
      <c r="F498" s="42"/>
      <c r="G498" s="42"/>
      <c r="H498" s="42"/>
      <c r="I498" s="42"/>
      <c r="J498" s="42"/>
      <c r="K498" s="42"/>
      <c r="L498" s="42"/>
      <c r="M498" s="43"/>
      <c r="N498" s="44"/>
      <c r="O498" s="45"/>
      <c r="P498" s="46"/>
    </row>
    <row r="499" spans="1:16" ht="9.75" customHeight="1">
      <c r="A499" s="5"/>
      <c r="B499" s="40" t="s">
        <v>296</v>
      </c>
      <c r="C499" s="40">
        <v>4</v>
      </c>
      <c r="D499" s="41">
        <v>2</v>
      </c>
      <c r="E499" s="42">
        <v>3</v>
      </c>
      <c r="F499" s="42">
        <v>2</v>
      </c>
      <c r="G499" s="42">
        <v>3</v>
      </c>
      <c r="H499" s="42">
        <v>2</v>
      </c>
      <c r="I499" s="42">
        <v>2</v>
      </c>
      <c r="J499" s="42">
        <v>2</v>
      </c>
      <c r="K499" s="42">
        <v>2</v>
      </c>
      <c r="L499" s="42">
        <v>2</v>
      </c>
      <c r="M499" s="43">
        <v>3</v>
      </c>
      <c r="N499" s="44">
        <f>MIN(D499:M499)</f>
        <v>2</v>
      </c>
      <c r="O499" s="45">
        <f>C499-N499</f>
        <v>2</v>
      </c>
      <c r="P499" s="46">
        <f>O499/C499</f>
        <v>0.5</v>
      </c>
    </row>
    <row r="500" spans="1:16" ht="9.75" customHeight="1">
      <c r="A500" s="5"/>
      <c r="B500" s="40" t="s">
        <v>297</v>
      </c>
      <c r="C500" s="40">
        <v>6</v>
      </c>
      <c r="D500" s="41">
        <v>4</v>
      </c>
      <c r="E500" s="42">
        <v>4</v>
      </c>
      <c r="F500" s="42">
        <v>5</v>
      </c>
      <c r="G500" s="42">
        <v>4</v>
      </c>
      <c r="H500" s="42">
        <v>5</v>
      </c>
      <c r="I500" s="42">
        <v>5</v>
      </c>
      <c r="J500" s="42">
        <v>4</v>
      </c>
      <c r="K500" s="42">
        <v>4</v>
      </c>
      <c r="L500" s="42">
        <v>5</v>
      </c>
      <c r="M500" s="43">
        <v>5</v>
      </c>
      <c r="N500" s="44">
        <f>MIN(D500:M500)</f>
        <v>4</v>
      </c>
      <c r="O500" s="45">
        <f>C500-N500</f>
        <v>2</v>
      </c>
      <c r="P500" s="46">
        <f>O500/C500</f>
        <v>0.3333333333333333</v>
      </c>
    </row>
    <row r="501" spans="1:16" ht="9.75" customHeight="1">
      <c r="A501" s="5"/>
      <c r="B501" s="40" t="s">
        <v>4</v>
      </c>
      <c r="C501" s="40"/>
      <c r="D501" s="41"/>
      <c r="E501" s="42"/>
      <c r="F501" s="42"/>
      <c r="G501" s="42"/>
      <c r="H501" s="42"/>
      <c r="I501" s="42"/>
      <c r="J501" s="42"/>
      <c r="K501" s="42"/>
      <c r="L501" s="42"/>
      <c r="M501" s="43"/>
      <c r="N501" s="44"/>
      <c r="O501" s="45"/>
      <c r="P501" s="46"/>
    </row>
    <row r="502" spans="1:16" ht="9.75" customHeight="1">
      <c r="A502" s="47"/>
      <c r="B502" s="48" t="s">
        <v>5</v>
      </c>
      <c r="C502" s="48">
        <f aca="true" t="shared" si="46" ref="C502:M502">SUM(C487:C491,C497:C501)</f>
        <v>16</v>
      </c>
      <c r="D502" s="49">
        <f t="shared" si="46"/>
        <v>7</v>
      </c>
      <c r="E502" s="50">
        <f t="shared" si="46"/>
        <v>8</v>
      </c>
      <c r="F502" s="50">
        <f t="shared" si="46"/>
        <v>8</v>
      </c>
      <c r="G502" s="50">
        <f t="shared" si="46"/>
        <v>8</v>
      </c>
      <c r="H502" s="50">
        <f t="shared" si="46"/>
        <v>9</v>
      </c>
      <c r="I502" s="50">
        <f t="shared" si="46"/>
        <v>9</v>
      </c>
      <c r="J502" s="50">
        <f t="shared" si="46"/>
        <v>8</v>
      </c>
      <c r="K502" s="50">
        <f t="shared" si="46"/>
        <v>9</v>
      </c>
      <c r="L502" s="50">
        <f t="shared" si="46"/>
        <v>11</v>
      </c>
      <c r="M502" s="51">
        <f t="shared" si="46"/>
        <v>11</v>
      </c>
      <c r="N502" s="52">
        <f>MIN(D502:M502)</f>
        <v>7</v>
      </c>
      <c r="O502" s="53">
        <f>C502-N502</f>
        <v>9</v>
      </c>
      <c r="P502" s="54">
        <f>O502/C502</f>
        <v>0.5625</v>
      </c>
    </row>
    <row r="503" spans="1:16" ht="9.75" customHeight="1">
      <c r="A503" s="39" t="s">
        <v>111</v>
      </c>
      <c r="B503" s="55" t="s">
        <v>0</v>
      </c>
      <c r="C503" s="55"/>
      <c r="D503" s="56"/>
      <c r="E503" s="57"/>
      <c r="F503" s="57"/>
      <c r="G503" s="57"/>
      <c r="H503" s="57"/>
      <c r="I503" s="57"/>
      <c r="J503" s="57"/>
      <c r="K503" s="57"/>
      <c r="L503" s="57"/>
      <c r="M503" s="58"/>
      <c r="N503" s="59"/>
      <c r="O503" s="60"/>
      <c r="P503" s="61"/>
    </row>
    <row r="504" spans="1:16" ht="9.75" customHeight="1">
      <c r="A504" s="5"/>
      <c r="B504" s="40" t="s">
        <v>1</v>
      </c>
      <c r="C504" s="40"/>
      <c r="D504" s="41"/>
      <c r="E504" s="42"/>
      <c r="F504" s="42"/>
      <c r="G504" s="42"/>
      <c r="H504" s="42"/>
      <c r="I504" s="42"/>
      <c r="J504" s="42"/>
      <c r="K504" s="42"/>
      <c r="L504" s="42"/>
      <c r="M504" s="43"/>
      <c r="N504" s="44"/>
      <c r="O504" s="45"/>
      <c r="P504" s="46"/>
    </row>
    <row r="505" spans="1:16" ht="9.75" customHeight="1">
      <c r="A505" s="5"/>
      <c r="B505" s="40" t="s">
        <v>2</v>
      </c>
      <c r="C505" s="40"/>
      <c r="D505" s="41"/>
      <c r="E505" s="42"/>
      <c r="F505" s="42"/>
      <c r="G505" s="42"/>
      <c r="H505" s="42"/>
      <c r="I505" s="42"/>
      <c r="J505" s="42"/>
      <c r="K505" s="42"/>
      <c r="L505" s="42"/>
      <c r="M505" s="43"/>
      <c r="N505" s="44"/>
      <c r="O505" s="45"/>
      <c r="P505" s="46"/>
    </row>
    <row r="506" spans="1:16" ht="9.75" customHeight="1">
      <c r="A506" s="5"/>
      <c r="B506" s="40" t="s">
        <v>495</v>
      </c>
      <c r="C506" s="40"/>
      <c r="D506" s="41"/>
      <c r="E506" s="42"/>
      <c r="F506" s="42"/>
      <c r="G506" s="42"/>
      <c r="H506" s="42"/>
      <c r="I506" s="42"/>
      <c r="J506" s="42"/>
      <c r="K506" s="42"/>
      <c r="L506" s="42"/>
      <c r="M506" s="43"/>
      <c r="N506" s="44"/>
      <c r="O506" s="45"/>
      <c r="P506" s="46"/>
    </row>
    <row r="507" spans="1:16" ht="9.75" customHeight="1">
      <c r="A507" s="5"/>
      <c r="B507" s="40" t="s">
        <v>3</v>
      </c>
      <c r="C507" s="40">
        <v>1</v>
      </c>
      <c r="D507" s="41">
        <v>1</v>
      </c>
      <c r="E507" s="42">
        <v>1</v>
      </c>
      <c r="F507" s="42">
        <v>1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3">
        <v>1</v>
      </c>
      <c r="N507" s="44">
        <f>MIN(D507:M507)</f>
        <v>0</v>
      </c>
      <c r="O507" s="45">
        <f>C507-N507</f>
        <v>1</v>
      </c>
      <c r="P507" s="46">
        <f>O507/C507</f>
        <v>1</v>
      </c>
    </row>
    <row r="508" spans="1:16" ht="9.75" customHeight="1">
      <c r="A508" s="5"/>
      <c r="B508" s="40" t="s">
        <v>300</v>
      </c>
      <c r="C508" s="40"/>
      <c r="D508" s="41"/>
      <c r="E508" s="42"/>
      <c r="F508" s="42"/>
      <c r="G508" s="42"/>
      <c r="H508" s="42"/>
      <c r="I508" s="42"/>
      <c r="J508" s="42"/>
      <c r="K508" s="42"/>
      <c r="L508" s="42"/>
      <c r="M508" s="43"/>
      <c r="N508" s="44"/>
      <c r="O508" s="45"/>
      <c r="P508" s="46"/>
    </row>
    <row r="509" spans="1:16" ht="9.75" customHeight="1">
      <c r="A509" s="5"/>
      <c r="B509" s="40" t="s">
        <v>300</v>
      </c>
      <c r="C509" s="40"/>
      <c r="D509" s="41"/>
      <c r="E509" s="42"/>
      <c r="F509" s="42"/>
      <c r="G509" s="42"/>
      <c r="H509" s="42"/>
      <c r="I509" s="42"/>
      <c r="J509" s="42"/>
      <c r="K509" s="42"/>
      <c r="L509" s="42"/>
      <c r="M509" s="43"/>
      <c r="N509" s="44"/>
      <c r="O509" s="45"/>
      <c r="P509" s="46"/>
    </row>
    <row r="510" spans="1:16" ht="9.75" customHeight="1">
      <c r="A510" s="5"/>
      <c r="B510" s="40" t="s">
        <v>300</v>
      </c>
      <c r="C510" s="40"/>
      <c r="D510" s="41"/>
      <c r="E510" s="42"/>
      <c r="F510" s="42"/>
      <c r="G510" s="42"/>
      <c r="H510" s="42"/>
      <c r="I510" s="42"/>
      <c r="J510" s="42"/>
      <c r="K510" s="42"/>
      <c r="L510" s="42"/>
      <c r="M510" s="43"/>
      <c r="N510" s="44"/>
      <c r="O510" s="45"/>
      <c r="P510" s="46"/>
    </row>
    <row r="511" spans="1:16" ht="9.75" customHeight="1">
      <c r="A511" s="5"/>
      <c r="B511" s="40" t="s">
        <v>300</v>
      </c>
      <c r="C511" s="40"/>
      <c r="D511" s="41"/>
      <c r="E511" s="42"/>
      <c r="F511" s="42"/>
      <c r="G511" s="42"/>
      <c r="H511" s="42"/>
      <c r="I511" s="42"/>
      <c r="J511" s="42"/>
      <c r="K511" s="42"/>
      <c r="L511" s="42"/>
      <c r="M511" s="43"/>
      <c r="N511" s="44"/>
      <c r="O511" s="45"/>
      <c r="P511" s="46"/>
    </row>
    <row r="512" spans="1:16" ht="9.75" customHeight="1">
      <c r="A512" s="5"/>
      <c r="B512" s="40" t="s">
        <v>300</v>
      </c>
      <c r="C512" s="40"/>
      <c r="D512" s="41"/>
      <c r="E512" s="42"/>
      <c r="F512" s="42"/>
      <c r="G512" s="42"/>
      <c r="H512" s="42"/>
      <c r="I512" s="42"/>
      <c r="J512" s="42"/>
      <c r="K512" s="42"/>
      <c r="L512" s="42"/>
      <c r="M512" s="43"/>
      <c r="N512" s="44"/>
      <c r="O512" s="45"/>
      <c r="P512" s="46"/>
    </row>
    <row r="513" spans="1:16" ht="9.75" customHeight="1">
      <c r="A513" s="5"/>
      <c r="B513" s="40" t="s">
        <v>301</v>
      </c>
      <c r="C513" s="40"/>
      <c r="D513" s="41"/>
      <c r="E513" s="42"/>
      <c r="F513" s="42"/>
      <c r="G513" s="42"/>
      <c r="H513" s="42"/>
      <c r="I513" s="42"/>
      <c r="J513" s="42"/>
      <c r="K513" s="42"/>
      <c r="L513" s="42"/>
      <c r="M513" s="43"/>
      <c r="N513" s="44"/>
      <c r="O513" s="45"/>
      <c r="P513" s="46"/>
    </row>
    <row r="514" spans="1:16" ht="9.75" customHeight="1">
      <c r="A514" s="5"/>
      <c r="B514" s="40" t="s">
        <v>109</v>
      </c>
      <c r="C514" s="40"/>
      <c r="D514" s="41"/>
      <c r="E514" s="42"/>
      <c r="F514" s="42"/>
      <c r="G514" s="42"/>
      <c r="H514" s="42"/>
      <c r="I514" s="42"/>
      <c r="J514" s="42"/>
      <c r="K514" s="42"/>
      <c r="L514" s="42"/>
      <c r="M514" s="43"/>
      <c r="N514" s="44"/>
      <c r="O514" s="45"/>
      <c r="P514" s="46"/>
    </row>
    <row r="515" spans="1:16" ht="9.75" customHeight="1">
      <c r="A515" s="5"/>
      <c r="B515" s="40" t="s">
        <v>296</v>
      </c>
      <c r="C515" s="40"/>
      <c r="D515" s="41"/>
      <c r="E515" s="42"/>
      <c r="F515" s="42"/>
      <c r="G515" s="42"/>
      <c r="H515" s="42"/>
      <c r="I515" s="42"/>
      <c r="J515" s="42"/>
      <c r="K515" s="42"/>
      <c r="L515" s="42"/>
      <c r="M515" s="43"/>
      <c r="N515" s="44"/>
      <c r="O515" s="45"/>
      <c r="P515" s="46"/>
    </row>
    <row r="516" spans="1:16" ht="9.75" customHeight="1">
      <c r="A516" s="5"/>
      <c r="B516" s="40" t="s">
        <v>297</v>
      </c>
      <c r="C516" s="40">
        <v>7</v>
      </c>
      <c r="D516" s="41">
        <v>3</v>
      </c>
      <c r="E516" s="42">
        <v>2</v>
      </c>
      <c r="F516" s="42">
        <v>2</v>
      </c>
      <c r="G516" s="42">
        <v>3</v>
      </c>
      <c r="H516" s="42">
        <v>1</v>
      </c>
      <c r="I516" s="42">
        <v>2</v>
      </c>
      <c r="J516" s="42">
        <v>1</v>
      </c>
      <c r="K516" s="42">
        <v>4</v>
      </c>
      <c r="L516" s="42">
        <v>5</v>
      </c>
      <c r="M516" s="43">
        <v>5</v>
      </c>
      <c r="N516" s="44">
        <f>MIN(D516:M516)</f>
        <v>1</v>
      </c>
      <c r="O516" s="45">
        <f>C516-N516</f>
        <v>6</v>
      </c>
      <c r="P516" s="46">
        <f>O516/C516</f>
        <v>0.8571428571428571</v>
      </c>
    </row>
    <row r="517" spans="1:16" ht="9.75" customHeight="1">
      <c r="A517" s="5"/>
      <c r="B517" s="40" t="s">
        <v>4</v>
      </c>
      <c r="C517" s="40">
        <v>1</v>
      </c>
      <c r="D517" s="41">
        <v>0</v>
      </c>
      <c r="E517" s="42">
        <v>0</v>
      </c>
      <c r="F517" s="42">
        <v>0</v>
      </c>
      <c r="G517" s="42">
        <v>0</v>
      </c>
      <c r="H517" s="42">
        <v>0</v>
      </c>
      <c r="I517" s="42">
        <v>0</v>
      </c>
      <c r="J517" s="42">
        <v>0</v>
      </c>
      <c r="K517" s="42">
        <v>0</v>
      </c>
      <c r="L517" s="42">
        <v>0</v>
      </c>
      <c r="M517" s="43">
        <v>0</v>
      </c>
      <c r="N517" s="44">
        <f>MIN(D517:M517)</f>
        <v>0</v>
      </c>
      <c r="O517" s="45">
        <f>C517-N517</f>
        <v>1</v>
      </c>
      <c r="P517" s="46">
        <f>O517/C517</f>
        <v>1</v>
      </c>
    </row>
    <row r="518" spans="1:16" ht="9.75" customHeight="1">
      <c r="A518" s="47"/>
      <c r="B518" s="48" t="s">
        <v>5</v>
      </c>
      <c r="C518" s="48">
        <f aca="true" t="shared" si="47" ref="C518:M518">SUM(C503:C507,C513:C517)</f>
        <v>9</v>
      </c>
      <c r="D518" s="49">
        <f t="shared" si="47"/>
        <v>4</v>
      </c>
      <c r="E518" s="50">
        <f t="shared" si="47"/>
        <v>3</v>
      </c>
      <c r="F518" s="50">
        <f t="shared" si="47"/>
        <v>3</v>
      </c>
      <c r="G518" s="50">
        <f t="shared" si="47"/>
        <v>3</v>
      </c>
      <c r="H518" s="50">
        <f t="shared" si="47"/>
        <v>1</v>
      </c>
      <c r="I518" s="50">
        <f t="shared" si="47"/>
        <v>2</v>
      </c>
      <c r="J518" s="50">
        <f t="shared" si="47"/>
        <v>1</v>
      </c>
      <c r="K518" s="50">
        <f t="shared" si="47"/>
        <v>4</v>
      </c>
      <c r="L518" s="50">
        <f t="shared" si="47"/>
        <v>5</v>
      </c>
      <c r="M518" s="51">
        <f t="shared" si="47"/>
        <v>6</v>
      </c>
      <c r="N518" s="52">
        <f>MIN(D518:M518)</f>
        <v>1</v>
      </c>
      <c r="O518" s="53">
        <f>C518-N518</f>
        <v>8</v>
      </c>
      <c r="P518" s="54">
        <f>O518/C518</f>
        <v>0.8888888888888888</v>
      </c>
    </row>
    <row r="519" spans="1:16" ht="9.75" customHeight="1">
      <c r="A519" s="39" t="s">
        <v>33</v>
      </c>
      <c r="B519" s="55" t="s">
        <v>0</v>
      </c>
      <c r="C519" s="55"/>
      <c r="D519" s="56"/>
      <c r="E519" s="57"/>
      <c r="F519" s="57"/>
      <c r="G519" s="57"/>
      <c r="H519" s="57"/>
      <c r="I519" s="57"/>
      <c r="J519" s="57"/>
      <c r="K519" s="57"/>
      <c r="L519" s="57"/>
      <c r="M519" s="58"/>
      <c r="N519" s="59"/>
      <c r="O519" s="60"/>
      <c r="P519" s="61"/>
    </row>
    <row r="520" spans="1:16" ht="9.75" customHeight="1">
      <c r="A520" s="5"/>
      <c r="B520" s="40" t="s">
        <v>1</v>
      </c>
      <c r="C520" s="40"/>
      <c r="D520" s="41"/>
      <c r="E520" s="42"/>
      <c r="F520" s="42"/>
      <c r="G520" s="42"/>
      <c r="H520" s="42"/>
      <c r="I520" s="42"/>
      <c r="J520" s="42"/>
      <c r="K520" s="42"/>
      <c r="L520" s="42"/>
      <c r="M520" s="43"/>
      <c r="N520" s="44"/>
      <c r="O520" s="45"/>
      <c r="P520" s="46"/>
    </row>
    <row r="521" spans="1:16" ht="9.75" customHeight="1">
      <c r="A521" s="5"/>
      <c r="B521" s="40" t="s">
        <v>2</v>
      </c>
      <c r="C521" s="40"/>
      <c r="D521" s="41"/>
      <c r="E521" s="42"/>
      <c r="F521" s="42"/>
      <c r="G521" s="42"/>
      <c r="H521" s="42"/>
      <c r="I521" s="42"/>
      <c r="J521" s="42"/>
      <c r="K521" s="42"/>
      <c r="L521" s="42"/>
      <c r="M521" s="43"/>
      <c r="N521" s="44"/>
      <c r="O521" s="45"/>
      <c r="P521" s="46"/>
    </row>
    <row r="522" spans="1:16" ht="9.75" customHeight="1">
      <c r="A522" s="5"/>
      <c r="B522" s="40" t="s">
        <v>495</v>
      </c>
      <c r="C522" s="40">
        <v>10</v>
      </c>
      <c r="D522" s="41">
        <v>5</v>
      </c>
      <c r="E522" s="42">
        <v>4</v>
      </c>
      <c r="F522" s="42">
        <v>4</v>
      </c>
      <c r="G522" s="42">
        <v>3</v>
      </c>
      <c r="H522" s="42">
        <v>2</v>
      </c>
      <c r="I522" s="42">
        <v>4</v>
      </c>
      <c r="J522" s="42">
        <v>4</v>
      </c>
      <c r="K522" s="42">
        <v>4</v>
      </c>
      <c r="L522" s="42">
        <v>2</v>
      </c>
      <c r="M522" s="43">
        <v>2</v>
      </c>
      <c r="N522" s="44">
        <f>MIN(D522:M522)</f>
        <v>2</v>
      </c>
      <c r="O522" s="45">
        <f>C522-N522</f>
        <v>8</v>
      </c>
      <c r="P522" s="46">
        <f>O522/C522</f>
        <v>0.8</v>
      </c>
    </row>
    <row r="523" spans="1:16" ht="9.75" customHeight="1">
      <c r="A523" s="5"/>
      <c r="B523" s="40" t="s">
        <v>3</v>
      </c>
      <c r="C523" s="40">
        <v>1</v>
      </c>
      <c r="D523" s="41">
        <v>0</v>
      </c>
      <c r="E523" s="42">
        <v>0</v>
      </c>
      <c r="F523" s="42">
        <v>0</v>
      </c>
      <c r="G523" s="42">
        <v>1</v>
      </c>
      <c r="H523" s="42">
        <v>1</v>
      </c>
      <c r="I523" s="42">
        <v>1</v>
      </c>
      <c r="J523" s="42">
        <v>1</v>
      </c>
      <c r="K523" s="42">
        <v>1</v>
      </c>
      <c r="L523" s="42">
        <v>1</v>
      </c>
      <c r="M523" s="43">
        <v>1</v>
      </c>
      <c r="N523" s="44">
        <f>MIN(D523:M523)</f>
        <v>0</v>
      </c>
      <c r="O523" s="45">
        <f>C523-N523</f>
        <v>1</v>
      </c>
      <c r="P523" s="46">
        <f>O523/C523</f>
        <v>1</v>
      </c>
    </row>
    <row r="524" spans="1:16" ht="9.75" customHeight="1">
      <c r="A524" s="5"/>
      <c r="B524" s="40" t="s">
        <v>300</v>
      </c>
      <c r="C524" s="40"/>
      <c r="D524" s="41"/>
      <c r="E524" s="42"/>
      <c r="F524" s="42"/>
      <c r="G524" s="42"/>
      <c r="H524" s="42"/>
      <c r="I524" s="42"/>
      <c r="J524" s="42"/>
      <c r="K524" s="42"/>
      <c r="L524" s="42"/>
      <c r="M524" s="43"/>
      <c r="N524" s="44"/>
      <c r="O524" s="45"/>
      <c r="P524" s="46"/>
    </row>
    <row r="525" spans="1:16" ht="9.75" customHeight="1">
      <c r="A525" s="5"/>
      <c r="B525" s="40" t="s">
        <v>300</v>
      </c>
      <c r="C525" s="40"/>
      <c r="D525" s="41"/>
      <c r="E525" s="42"/>
      <c r="F525" s="42"/>
      <c r="G525" s="42"/>
      <c r="H525" s="42"/>
      <c r="I525" s="42"/>
      <c r="J525" s="42"/>
      <c r="K525" s="42"/>
      <c r="L525" s="42"/>
      <c r="M525" s="43"/>
      <c r="N525" s="44"/>
      <c r="O525" s="45"/>
      <c r="P525" s="46"/>
    </row>
    <row r="526" spans="1:16" ht="9.75" customHeight="1">
      <c r="A526" s="5"/>
      <c r="B526" s="40" t="s">
        <v>300</v>
      </c>
      <c r="C526" s="40"/>
      <c r="D526" s="41"/>
      <c r="E526" s="42"/>
      <c r="F526" s="42"/>
      <c r="G526" s="42"/>
      <c r="H526" s="42"/>
      <c r="I526" s="42"/>
      <c r="J526" s="42"/>
      <c r="K526" s="42"/>
      <c r="L526" s="42"/>
      <c r="M526" s="43"/>
      <c r="N526" s="44"/>
      <c r="O526" s="45"/>
      <c r="P526" s="46"/>
    </row>
    <row r="527" spans="1:16" ht="9.75" customHeight="1">
      <c r="A527" s="5"/>
      <c r="B527" s="40" t="s">
        <v>300</v>
      </c>
      <c r="C527" s="40"/>
      <c r="D527" s="41"/>
      <c r="E527" s="42"/>
      <c r="F527" s="42"/>
      <c r="G527" s="42"/>
      <c r="H527" s="42"/>
      <c r="I527" s="42"/>
      <c r="J527" s="42"/>
      <c r="K527" s="42"/>
      <c r="L527" s="42"/>
      <c r="M527" s="43"/>
      <c r="N527" s="44"/>
      <c r="O527" s="45"/>
      <c r="P527" s="46"/>
    </row>
    <row r="528" spans="1:16" ht="9.75" customHeight="1">
      <c r="A528" s="5"/>
      <c r="B528" s="40" t="s">
        <v>300</v>
      </c>
      <c r="C528" s="40"/>
      <c r="D528" s="41"/>
      <c r="E528" s="42"/>
      <c r="F528" s="42"/>
      <c r="G528" s="42"/>
      <c r="H528" s="42"/>
      <c r="I528" s="42"/>
      <c r="J528" s="42"/>
      <c r="K528" s="42"/>
      <c r="L528" s="42"/>
      <c r="M528" s="43"/>
      <c r="N528" s="44"/>
      <c r="O528" s="45"/>
      <c r="P528" s="46"/>
    </row>
    <row r="529" spans="1:16" ht="9.75" customHeight="1">
      <c r="A529" s="5"/>
      <c r="B529" s="40" t="s">
        <v>301</v>
      </c>
      <c r="C529" s="40"/>
      <c r="D529" s="41"/>
      <c r="E529" s="42"/>
      <c r="F529" s="42"/>
      <c r="G529" s="42"/>
      <c r="H529" s="42"/>
      <c r="I529" s="42"/>
      <c r="J529" s="42"/>
      <c r="K529" s="42"/>
      <c r="L529" s="42"/>
      <c r="M529" s="43"/>
      <c r="N529" s="44"/>
      <c r="O529" s="45"/>
      <c r="P529" s="46"/>
    </row>
    <row r="530" spans="1:16" ht="9.75" customHeight="1">
      <c r="A530" s="5"/>
      <c r="B530" s="40" t="s">
        <v>109</v>
      </c>
      <c r="C530" s="40">
        <v>3</v>
      </c>
      <c r="D530" s="41">
        <v>1</v>
      </c>
      <c r="E530" s="42">
        <v>1</v>
      </c>
      <c r="F530" s="42">
        <v>1</v>
      </c>
      <c r="G530" s="42">
        <v>0</v>
      </c>
      <c r="H530" s="42">
        <v>1</v>
      </c>
      <c r="I530" s="42">
        <v>1</v>
      </c>
      <c r="J530" s="42">
        <v>1</v>
      </c>
      <c r="K530" s="42">
        <v>1</v>
      </c>
      <c r="L530" s="42">
        <v>1</v>
      </c>
      <c r="M530" s="43">
        <v>1</v>
      </c>
      <c r="N530" s="44">
        <f>MIN(D530:M530)</f>
        <v>0</v>
      </c>
      <c r="O530" s="45">
        <f>C530-N530</f>
        <v>3</v>
      </c>
      <c r="P530" s="46">
        <f>O530/C530</f>
        <v>1</v>
      </c>
    </row>
    <row r="531" spans="1:16" ht="9.75" customHeight="1">
      <c r="A531" s="5"/>
      <c r="B531" s="40" t="s">
        <v>296</v>
      </c>
      <c r="C531" s="40">
        <v>2</v>
      </c>
      <c r="D531" s="41">
        <v>0</v>
      </c>
      <c r="E531" s="42">
        <v>0</v>
      </c>
      <c r="F531" s="42">
        <v>0</v>
      </c>
      <c r="G531" s="42">
        <v>1</v>
      </c>
      <c r="H531" s="42">
        <v>0</v>
      </c>
      <c r="I531" s="42">
        <v>1</v>
      </c>
      <c r="J531" s="42">
        <v>1</v>
      </c>
      <c r="K531" s="42">
        <v>1</v>
      </c>
      <c r="L531" s="42">
        <v>1</v>
      </c>
      <c r="M531" s="43">
        <v>0</v>
      </c>
      <c r="N531" s="44">
        <f>MIN(D531:M531)</f>
        <v>0</v>
      </c>
      <c r="O531" s="45">
        <f>C531-N531</f>
        <v>2</v>
      </c>
      <c r="P531" s="46">
        <f>O531/C531</f>
        <v>1</v>
      </c>
    </row>
    <row r="532" spans="1:16" ht="9.75" customHeight="1">
      <c r="A532" s="5"/>
      <c r="B532" s="40" t="s">
        <v>297</v>
      </c>
      <c r="C532" s="40">
        <v>3</v>
      </c>
      <c r="D532" s="41">
        <v>1</v>
      </c>
      <c r="E532" s="42">
        <v>1</v>
      </c>
      <c r="F532" s="42">
        <v>1</v>
      </c>
      <c r="G532" s="42">
        <v>1</v>
      </c>
      <c r="H532" s="42">
        <v>0</v>
      </c>
      <c r="I532" s="42">
        <v>0</v>
      </c>
      <c r="J532" s="42">
        <v>0</v>
      </c>
      <c r="K532" s="42">
        <v>2</v>
      </c>
      <c r="L532" s="42">
        <v>1</v>
      </c>
      <c r="M532" s="43">
        <v>1</v>
      </c>
      <c r="N532" s="44">
        <f>MIN(D532:M532)</f>
        <v>0</v>
      </c>
      <c r="O532" s="45">
        <f>C532-N532</f>
        <v>3</v>
      </c>
      <c r="P532" s="46">
        <f>O532/C532</f>
        <v>1</v>
      </c>
    </row>
    <row r="533" spans="1:16" ht="9.75" customHeight="1">
      <c r="A533" s="5"/>
      <c r="B533" s="40" t="s">
        <v>4</v>
      </c>
      <c r="C533" s="40">
        <v>4</v>
      </c>
      <c r="D533" s="41">
        <v>2</v>
      </c>
      <c r="E533" s="42">
        <v>2</v>
      </c>
      <c r="F533" s="42">
        <v>1</v>
      </c>
      <c r="G533" s="42">
        <v>1</v>
      </c>
      <c r="H533" s="42">
        <v>1</v>
      </c>
      <c r="I533" s="42">
        <v>1</v>
      </c>
      <c r="J533" s="42">
        <v>2</v>
      </c>
      <c r="K533" s="42">
        <v>2</v>
      </c>
      <c r="L533" s="42">
        <v>0</v>
      </c>
      <c r="M533" s="43">
        <v>0</v>
      </c>
      <c r="N533" s="44">
        <f>MIN(D533:M533)</f>
        <v>0</v>
      </c>
      <c r="O533" s="45">
        <f>C533-N533</f>
        <v>4</v>
      </c>
      <c r="P533" s="46">
        <f>O533/C533</f>
        <v>1</v>
      </c>
    </row>
    <row r="534" spans="1:16" ht="9.75" customHeight="1">
      <c r="A534" s="47"/>
      <c r="B534" s="48" t="s">
        <v>5</v>
      </c>
      <c r="C534" s="48">
        <f aca="true" t="shared" si="48" ref="C534:M534">SUM(C519:C523,C529:C533)</f>
        <v>23</v>
      </c>
      <c r="D534" s="49">
        <f t="shared" si="48"/>
        <v>9</v>
      </c>
      <c r="E534" s="50">
        <f t="shared" si="48"/>
        <v>8</v>
      </c>
      <c r="F534" s="50">
        <f t="shared" si="48"/>
        <v>7</v>
      </c>
      <c r="G534" s="50">
        <f t="shared" si="48"/>
        <v>7</v>
      </c>
      <c r="H534" s="50">
        <f t="shared" si="48"/>
        <v>5</v>
      </c>
      <c r="I534" s="50">
        <f t="shared" si="48"/>
        <v>8</v>
      </c>
      <c r="J534" s="50">
        <f t="shared" si="48"/>
        <v>9</v>
      </c>
      <c r="K534" s="50">
        <f t="shared" si="48"/>
        <v>11</v>
      </c>
      <c r="L534" s="50">
        <f t="shared" si="48"/>
        <v>6</v>
      </c>
      <c r="M534" s="51">
        <f t="shared" si="48"/>
        <v>5</v>
      </c>
      <c r="N534" s="52">
        <f>MIN(D534:M534)</f>
        <v>5</v>
      </c>
      <c r="O534" s="53">
        <f>C534-N534</f>
        <v>18</v>
      </c>
      <c r="P534" s="54">
        <f>O534/C534</f>
        <v>0.782608695652174</v>
      </c>
    </row>
    <row r="535" spans="1:16" ht="9.75" customHeight="1">
      <c r="A535" s="39" t="s">
        <v>34</v>
      </c>
      <c r="B535" s="55" t="s">
        <v>0</v>
      </c>
      <c r="C535" s="55"/>
      <c r="D535" s="56"/>
      <c r="E535" s="57"/>
      <c r="F535" s="57"/>
      <c r="G535" s="57"/>
      <c r="H535" s="57"/>
      <c r="I535" s="57"/>
      <c r="J535" s="57"/>
      <c r="K535" s="57"/>
      <c r="L535" s="57"/>
      <c r="M535" s="58"/>
      <c r="N535" s="59"/>
      <c r="O535" s="60"/>
      <c r="P535" s="61"/>
    </row>
    <row r="536" spans="1:16" ht="9.75" customHeight="1">
      <c r="A536" s="5"/>
      <c r="B536" s="40" t="s">
        <v>1</v>
      </c>
      <c r="C536" s="40"/>
      <c r="D536" s="41"/>
      <c r="E536" s="42"/>
      <c r="F536" s="42"/>
      <c r="G536" s="42"/>
      <c r="H536" s="42"/>
      <c r="I536" s="42"/>
      <c r="J536" s="42"/>
      <c r="K536" s="42"/>
      <c r="L536" s="42"/>
      <c r="M536" s="43"/>
      <c r="N536" s="44"/>
      <c r="O536" s="45"/>
      <c r="P536" s="46"/>
    </row>
    <row r="537" spans="1:16" ht="9.75" customHeight="1">
      <c r="A537" s="5"/>
      <c r="B537" s="40" t="s">
        <v>2</v>
      </c>
      <c r="C537" s="40"/>
      <c r="D537" s="41"/>
      <c r="E537" s="42"/>
      <c r="F537" s="42"/>
      <c r="G537" s="42"/>
      <c r="H537" s="42"/>
      <c r="I537" s="42"/>
      <c r="J537" s="42"/>
      <c r="K537" s="42"/>
      <c r="L537" s="42"/>
      <c r="M537" s="43"/>
      <c r="N537" s="44"/>
      <c r="O537" s="45"/>
      <c r="P537" s="46"/>
    </row>
    <row r="538" spans="1:16" ht="9.75" customHeight="1">
      <c r="A538" s="5"/>
      <c r="B538" s="40" t="s">
        <v>495</v>
      </c>
      <c r="C538" s="40">
        <v>5</v>
      </c>
      <c r="D538" s="41">
        <v>2</v>
      </c>
      <c r="E538" s="42">
        <v>1</v>
      </c>
      <c r="F538" s="42">
        <v>0</v>
      </c>
      <c r="G538" s="42">
        <v>0</v>
      </c>
      <c r="H538" s="42">
        <v>0</v>
      </c>
      <c r="I538" s="42">
        <v>0</v>
      </c>
      <c r="J538" s="42">
        <v>0</v>
      </c>
      <c r="K538" s="42">
        <v>0</v>
      </c>
      <c r="L538" s="42">
        <v>0</v>
      </c>
      <c r="M538" s="43">
        <v>0</v>
      </c>
      <c r="N538" s="44">
        <f>MIN(D538:M538)</f>
        <v>0</v>
      </c>
      <c r="O538" s="45">
        <f>C538-N538</f>
        <v>5</v>
      </c>
      <c r="P538" s="46">
        <f>O538/C538</f>
        <v>1</v>
      </c>
    </row>
    <row r="539" spans="1:16" ht="9.75" customHeight="1">
      <c r="A539" s="5"/>
      <c r="B539" s="40" t="s">
        <v>3</v>
      </c>
      <c r="C539" s="40">
        <v>3</v>
      </c>
      <c r="D539" s="41">
        <v>1</v>
      </c>
      <c r="E539" s="42">
        <v>1</v>
      </c>
      <c r="F539" s="42">
        <v>1</v>
      </c>
      <c r="G539" s="42">
        <v>1</v>
      </c>
      <c r="H539" s="42">
        <v>2</v>
      </c>
      <c r="I539" s="42">
        <v>1</v>
      </c>
      <c r="J539" s="42">
        <v>1</v>
      </c>
      <c r="K539" s="42">
        <v>1</v>
      </c>
      <c r="L539" s="42">
        <v>1</v>
      </c>
      <c r="M539" s="43">
        <v>2</v>
      </c>
      <c r="N539" s="44">
        <f>MIN(D539:M539)</f>
        <v>1</v>
      </c>
      <c r="O539" s="45">
        <f>C539-N539</f>
        <v>2</v>
      </c>
      <c r="P539" s="46">
        <f>O539/C539</f>
        <v>0.6666666666666666</v>
      </c>
    </row>
    <row r="540" spans="1:16" ht="9.75" customHeight="1">
      <c r="A540" s="5"/>
      <c r="B540" s="40" t="s">
        <v>300</v>
      </c>
      <c r="C540" s="40"/>
      <c r="D540" s="41"/>
      <c r="E540" s="42"/>
      <c r="F540" s="42"/>
      <c r="G540" s="42"/>
      <c r="H540" s="42"/>
      <c r="I540" s="42"/>
      <c r="J540" s="42"/>
      <c r="K540" s="42"/>
      <c r="L540" s="42"/>
      <c r="M540" s="43"/>
      <c r="N540" s="44"/>
      <c r="O540" s="45"/>
      <c r="P540" s="46"/>
    </row>
    <row r="541" spans="1:16" ht="9.75" customHeight="1">
      <c r="A541" s="5"/>
      <c r="B541" s="40" t="s">
        <v>300</v>
      </c>
      <c r="C541" s="40"/>
      <c r="D541" s="41"/>
      <c r="E541" s="42"/>
      <c r="F541" s="42"/>
      <c r="G541" s="42"/>
      <c r="H541" s="42"/>
      <c r="I541" s="42"/>
      <c r="J541" s="42"/>
      <c r="K541" s="42"/>
      <c r="L541" s="42"/>
      <c r="M541" s="43"/>
      <c r="N541" s="44"/>
      <c r="O541" s="45"/>
      <c r="P541" s="46"/>
    </row>
    <row r="542" spans="1:16" ht="9.75" customHeight="1">
      <c r="A542" s="5"/>
      <c r="B542" s="40" t="s">
        <v>300</v>
      </c>
      <c r="C542" s="40"/>
      <c r="D542" s="41"/>
      <c r="E542" s="42"/>
      <c r="F542" s="42"/>
      <c r="G542" s="42"/>
      <c r="H542" s="42"/>
      <c r="I542" s="42"/>
      <c r="J542" s="42"/>
      <c r="K542" s="42"/>
      <c r="L542" s="42"/>
      <c r="M542" s="43"/>
      <c r="N542" s="44"/>
      <c r="O542" s="45"/>
      <c r="P542" s="46"/>
    </row>
    <row r="543" spans="1:16" ht="9.75" customHeight="1">
      <c r="A543" s="5"/>
      <c r="B543" s="40" t="s">
        <v>300</v>
      </c>
      <c r="C543" s="40"/>
      <c r="D543" s="41"/>
      <c r="E543" s="42"/>
      <c r="F543" s="42"/>
      <c r="G543" s="42"/>
      <c r="H543" s="42"/>
      <c r="I543" s="42"/>
      <c r="J543" s="42"/>
      <c r="K543" s="42"/>
      <c r="L543" s="42"/>
      <c r="M543" s="43"/>
      <c r="N543" s="44"/>
      <c r="O543" s="45"/>
      <c r="P543" s="46"/>
    </row>
    <row r="544" spans="1:16" ht="9.75" customHeight="1">
      <c r="A544" s="5"/>
      <c r="B544" s="40" t="s">
        <v>300</v>
      </c>
      <c r="C544" s="40"/>
      <c r="D544" s="41"/>
      <c r="E544" s="42"/>
      <c r="F544" s="42"/>
      <c r="G544" s="42"/>
      <c r="H544" s="42"/>
      <c r="I544" s="42"/>
      <c r="J544" s="42"/>
      <c r="K544" s="42"/>
      <c r="L544" s="42"/>
      <c r="M544" s="43"/>
      <c r="N544" s="44"/>
      <c r="O544" s="45"/>
      <c r="P544" s="46"/>
    </row>
    <row r="545" spans="1:16" ht="9.75" customHeight="1">
      <c r="A545" s="5"/>
      <c r="B545" s="40" t="s">
        <v>301</v>
      </c>
      <c r="C545" s="40"/>
      <c r="D545" s="41"/>
      <c r="E545" s="42"/>
      <c r="F545" s="42"/>
      <c r="G545" s="42"/>
      <c r="H545" s="42"/>
      <c r="I545" s="42"/>
      <c r="J545" s="42"/>
      <c r="K545" s="42"/>
      <c r="L545" s="42"/>
      <c r="M545" s="43"/>
      <c r="N545" s="44"/>
      <c r="O545" s="45"/>
      <c r="P545" s="46"/>
    </row>
    <row r="546" spans="1:16" ht="9.75" customHeight="1">
      <c r="A546" s="5"/>
      <c r="B546" s="40" t="s">
        <v>109</v>
      </c>
      <c r="C546" s="40">
        <v>2</v>
      </c>
      <c r="D546" s="41">
        <v>0</v>
      </c>
      <c r="E546" s="42">
        <v>0</v>
      </c>
      <c r="F546" s="42">
        <v>0</v>
      </c>
      <c r="G546" s="42">
        <v>0</v>
      </c>
      <c r="H546" s="42">
        <v>0</v>
      </c>
      <c r="I546" s="42">
        <v>0</v>
      </c>
      <c r="J546" s="42">
        <v>0</v>
      </c>
      <c r="K546" s="42">
        <v>1</v>
      </c>
      <c r="L546" s="42">
        <v>1</v>
      </c>
      <c r="M546" s="43">
        <v>0</v>
      </c>
      <c r="N546" s="44">
        <f>MIN(D546:M546)</f>
        <v>0</v>
      </c>
      <c r="O546" s="45">
        <f>C546-N546</f>
        <v>2</v>
      </c>
      <c r="P546" s="46">
        <f>O546/C546</f>
        <v>1</v>
      </c>
    </row>
    <row r="547" spans="1:16" ht="9.75" customHeight="1">
      <c r="A547" s="5"/>
      <c r="B547" s="40" t="s">
        <v>296</v>
      </c>
      <c r="C547" s="40">
        <v>5</v>
      </c>
      <c r="D547" s="41">
        <v>0</v>
      </c>
      <c r="E547" s="42">
        <v>1</v>
      </c>
      <c r="F547" s="42">
        <v>1</v>
      </c>
      <c r="G547" s="42">
        <v>2</v>
      </c>
      <c r="H547" s="42">
        <v>1</v>
      </c>
      <c r="I547" s="42">
        <v>1</v>
      </c>
      <c r="J547" s="42">
        <v>0</v>
      </c>
      <c r="K547" s="42">
        <v>1</v>
      </c>
      <c r="L547" s="42">
        <v>1</v>
      </c>
      <c r="M547" s="43">
        <v>1</v>
      </c>
      <c r="N547" s="44">
        <f>MIN(D547:M547)</f>
        <v>0</v>
      </c>
      <c r="O547" s="45">
        <f>C547-N547</f>
        <v>5</v>
      </c>
      <c r="P547" s="46">
        <f>O547/C547</f>
        <v>1</v>
      </c>
    </row>
    <row r="548" spans="1:16" ht="9.75" customHeight="1">
      <c r="A548" s="5"/>
      <c r="B548" s="40" t="s">
        <v>297</v>
      </c>
      <c r="C548" s="40"/>
      <c r="D548" s="41"/>
      <c r="E548" s="42"/>
      <c r="F548" s="42"/>
      <c r="G548" s="42"/>
      <c r="H548" s="42"/>
      <c r="I548" s="42"/>
      <c r="J548" s="42"/>
      <c r="K548" s="42"/>
      <c r="L548" s="42"/>
      <c r="M548" s="43"/>
      <c r="N548" s="44"/>
      <c r="O548" s="45"/>
      <c r="P548" s="46"/>
    </row>
    <row r="549" spans="1:16" ht="9.75" customHeight="1">
      <c r="A549" s="5"/>
      <c r="B549" s="40" t="s">
        <v>4</v>
      </c>
      <c r="C549" s="40">
        <v>6</v>
      </c>
      <c r="D549" s="41">
        <v>3</v>
      </c>
      <c r="E549" s="42">
        <v>3</v>
      </c>
      <c r="F549" s="42">
        <v>1</v>
      </c>
      <c r="G549" s="42">
        <v>1</v>
      </c>
      <c r="H549" s="42">
        <v>1</v>
      </c>
      <c r="I549" s="42">
        <v>1</v>
      </c>
      <c r="J549" s="42">
        <v>3</v>
      </c>
      <c r="K549" s="42">
        <v>3</v>
      </c>
      <c r="L549" s="42">
        <v>3</v>
      </c>
      <c r="M549" s="43">
        <v>2</v>
      </c>
      <c r="N549" s="44">
        <f>MIN(D549:M549)</f>
        <v>1</v>
      </c>
      <c r="O549" s="45">
        <f>C549-N549</f>
        <v>5</v>
      </c>
      <c r="P549" s="46">
        <f>O549/C549</f>
        <v>0.8333333333333334</v>
      </c>
    </row>
    <row r="550" spans="1:16" ht="9.75" customHeight="1">
      <c r="A550" s="47"/>
      <c r="B550" s="48" t="s">
        <v>5</v>
      </c>
      <c r="C550" s="48">
        <f aca="true" t="shared" si="49" ref="C550:M550">SUM(C535:C539,C545:C549)</f>
        <v>21</v>
      </c>
      <c r="D550" s="49">
        <f t="shared" si="49"/>
        <v>6</v>
      </c>
      <c r="E550" s="50">
        <f t="shared" si="49"/>
        <v>6</v>
      </c>
      <c r="F550" s="50">
        <f t="shared" si="49"/>
        <v>3</v>
      </c>
      <c r="G550" s="50">
        <f t="shared" si="49"/>
        <v>4</v>
      </c>
      <c r="H550" s="50">
        <f t="shared" si="49"/>
        <v>4</v>
      </c>
      <c r="I550" s="50">
        <f t="shared" si="49"/>
        <v>3</v>
      </c>
      <c r="J550" s="50">
        <f t="shared" si="49"/>
        <v>4</v>
      </c>
      <c r="K550" s="50">
        <f t="shared" si="49"/>
        <v>6</v>
      </c>
      <c r="L550" s="50">
        <f t="shared" si="49"/>
        <v>6</v>
      </c>
      <c r="M550" s="51">
        <f t="shared" si="49"/>
        <v>5</v>
      </c>
      <c r="N550" s="52">
        <f>MIN(D550:M550)</f>
        <v>3</v>
      </c>
      <c r="O550" s="53">
        <f>C550-N550</f>
        <v>18</v>
      </c>
      <c r="P550" s="54">
        <f>O550/C550</f>
        <v>0.8571428571428571</v>
      </c>
    </row>
    <row r="551" spans="1:16" ht="9.75" customHeight="1">
      <c r="A551" s="39" t="s">
        <v>35</v>
      </c>
      <c r="B551" s="55" t="s">
        <v>0</v>
      </c>
      <c r="C551" s="55"/>
      <c r="D551" s="56"/>
      <c r="E551" s="57"/>
      <c r="F551" s="57"/>
      <c r="G551" s="57"/>
      <c r="H551" s="57"/>
      <c r="I551" s="57"/>
      <c r="J551" s="57"/>
      <c r="K551" s="57"/>
      <c r="L551" s="57"/>
      <c r="M551" s="58"/>
      <c r="N551" s="59"/>
      <c r="O551" s="60"/>
      <c r="P551" s="61"/>
    </row>
    <row r="552" spans="1:16" ht="9.75" customHeight="1">
      <c r="A552" s="5"/>
      <c r="B552" s="40" t="s">
        <v>1</v>
      </c>
      <c r="C552" s="40"/>
      <c r="D552" s="41"/>
      <c r="E552" s="42"/>
      <c r="F552" s="42"/>
      <c r="G552" s="42"/>
      <c r="H552" s="42"/>
      <c r="I552" s="42"/>
      <c r="J552" s="42"/>
      <c r="K552" s="42"/>
      <c r="L552" s="42"/>
      <c r="M552" s="43"/>
      <c r="N552" s="44"/>
      <c r="O552" s="45"/>
      <c r="P552" s="46"/>
    </row>
    <row r="553" spans="1:16" ht="9.75" customHeight="1">
      <c r="A553" s="5"/>
      <c r="B553" s="40" t="s">
        <v>2</v>
      </c>
      <c r="C553" s="40"/>
      <c r="D553" s="41"/>
      <c r="E553" s="42"/>
      <c r="F553" s="42"/>
      <c r="G553" s="42"/>
      <c r="H553" s="42"/>
      <c r="I553" s="42"/>
      <c r="J553" s="42"/>
      <c r="K553" s="42"/>
      <c r="L553" s="42"/>
      <c r="M553" s="43"/>
      <c r="N553" s="44"/>
      <c r="O553" s="45"/>
      <c r="P553" s="46"/>
    </row>
    <row r="554" spans="1:16" ht="9.75" customHeight="1">
      <c r="A554" s="5"/>
      <c r="B554" s="40" t="s">
        <v>495</v>
      </c>
      <c r="C554" s="40"/>
      <c r="D554" s="41"/>
      <c r="E554" s="42"/>
      <c r="F554" s="42"/>
      <c r="G554" s="42"/>
      <c r="H554" s="42"/>
      <c r="I554" s="42"/>
      <c r="J554" s="42"/>
      <c r="K554" s="42"/>
      <c r="L554" s="42"/>
      <c r="M554" s="43"/>
      <c r="N554" s="44"/>
      <c r="O554" s="45"/>
      <c r="P554" s="46"/>
    </row>
    <row r="555" spans="1:16" ht="9.75" customHeight="1">
      <c r="A555" s="5"/>
      <c r="B555" s="40" t="s">
        <v>3</v>
      </c>
      <c r="C555" s="40">
        <v>3</v>
      </c>
      <c r="D555" s="41">
        <v>1</v>
      </c>
      <c r="E555" s="42">
        <v>1</v>
      </c>
      <c r="F555" s="42">
        <v>0</v>
      </c>
      <c r="G555" s="42">
        <v>0</v>
      </c>
      <c r="H555" s="42">
        <v>1</v>
      </c>
      <c r="I555" s="42">
        <v>0</v>
      </c>
      <c r="J555" s="42">
        <v>0</v>
      </c>
      <c r="K555" s="42">
        <v>0</v>
      </c>
      <c r="L555" s="42">
        <v>0</v>
      </c>
      <c r="M555" s="43">
        <v>0</v>
      </c>
      <c r="N555" s="44">
        <f>MIN(D555:M555)</f>
        <v>0</v>
      </c>
      <c r="O555" s="45">
        <f>C555-N555</f>
        <v>3</v>
      </c>
      <c r="P555" s="46">
        <f>O555/C555</f>
        <v>1</v>
      </c>
    </row>
    <row r="556" spans="1:16" ht="9.75" customHeight="1">
      <c r="A556" s="5"/>
      <c r="B556" s="40" t="s">
        <v>300</v>
      </c>
      <c r="C556" s="40"/>
      <c r="D556" s="41"/>
      <c r="E556" s="42"/>
      <c r="F556" s="42"/>
      <c r="G556" s="42"/>
      <c r="H556" s="42"/>
      <c r="I556" s="42"/>
      <c r="J556" s="42"/>
      <c r="K556" s="42"/>
      <c r="L556" s="42"/>
      <c r="M556" s="43"/>
      <c r="N556" s="44"/>
      <c r="O556" s="45"/>
      <c r="P556" s="46"/>
    </row>
    <row r="557" spans="1:16" ht="9.75" customHeight="1">
      <c r="A557" s="5"/>
      <c r="B557" s="40" t="s">
        <v>300</v>
      </c>
      <c r="C557" s="40"/>
      <c r="D557" s="41"/>
      <c r="E557" s="42"/>
      <c r="F557" s="42"/>
      <c r="G557" s="42"/>
      <c r="H557" s="42"/>
      <c r="I557" s="42"/>
      <c r="J557" s="42"/>
      <c r="K557" s="42"/>
      <c r="L557" s="42"/>
      <c r="M557" s="43"/>
      <c r="N557" s="44"/>
      <c r="O557" s="45"/>
      <c r="P557" s="46"/>
    </row>
    <row r="558" spans="1:16" ht="9.75" customHeight="1">
      <c r="A558" s="5"/>
      <c r="B558" s="40" t="s">
        <v>300</v>
      </c>
      <c r="C558" s="40"/>
      <c r="D558" s="41"/>
      <c r="E558" s="42"/>
      <c r="F558" s="42"/>
      <c r="G558" s="42"/>
      <c r="H558" s="42"/>
      <c r="I558" s="42"/>
      <c r="J558" s="42"/>
      <c r="K558" s="42"/>
      <c r="L558" s="42"/>
      <c r="M558" s="43"/>
      <c r="N558" s="44"/>
      <c r="O558" s="45"/>
      <c r="P558" s="46"/>
    </row>
    <row r="559" spans="1:16" ht="9.75" customHeight="1">
      <c r="A559" s="5"/>
      <c r="B559" s="40" t="s">
        <v>300</v>
      </c>
      <c r="C559" s="40"/>
      <c r="D559" s="41"/>
      <c r="E559" s="42"/>
      <c r="F559" s="42"/>
      <c r="G559" s="42"/>
      <c r="H559" s="42"/>
      <c r="I559" s="42"/>
      <c r="J559" s="42"/>
      <c r="K559" s="42"/>
      <c r="L559" s="42"/>
      <c r="M559" s="43"/>
      <c r="N559" s="44"/>
      <c r="O559" s="45"/>
      <c r="P559" s="46"/>
    </row>
    <row r="560" spans="1:16" ht="9.75" customHeight="1">
      <c r="A560" s="5"/>
      <c r="B560" s="40" t="s">
        <v>300</v>
      </c>
      <c r="C560" s="40"/>
      <c r="D560" s="41"/>
      <c r="E560" s="42"/>
      <c r="F560" s="42"/>
      <c r="G560" s="42"/>
      <c r="H560" s="42"/>
      <c r="I560" s="42"/>
      <c r="J560" s="42"/>
      <c r="K560" s="42"/>
      <c r="L560" s="42"/>
      <c r="M560" s="43"/>
      <c r="N560" s="44"/>
      <c r="O560" s="45"/>
      <c r="P560" s="46"/>
    </row>
    <row r="561" spans="1:16" ht="9.75" customHeight="1">
      <c r="A561" s="5"/>
      <c r="B561" s="40" t="s">
        <v>301</v>
      </c>
      <c r="C561" s="40"/>
      <c r="D561" s="41"/>
      <c r="E561" s="42"/>
      <c r="F561" s="42"/>
      <c r="G561" s="42"/>
      <c r="H561" s="42"/>
      <c r="I561" s="42"/>
      <c r="J561" s="42"/>
      <c r="K561" s="42"/>
      <c r="L561" s="42"/>
      <c r="M561" s="43"/>
      <c r="N561" s="44"/>
      <c r="O561" s="45"/>
      <c r="P561" s="46"/>
    </row>
    <row r="562" spans="1:16" ht="9.75" customHeight="1">
      <c r="A562" s="5"/>
      <c r="B562" s="40" t="s">
        <v>109</v>
      </c>
      <c r="C562" s="40"/>
      <c r="D562" s="41"/>
      <c r="E562" s="42"/>
      <c r="F562" s="42"/>
      <c r="G562" s="42"/>
      <c r="H562" s="42"/>
      <c r="I562" s="42"/>
      <c r="J562" s="42"/>
      <c r="K562" s="42"/>
      <c r="L562" s="42"/>
      <c r="M562" s="43"/>
      <c r="N562" s="44"/>
      <c r="O562" s="45"/>
      <c r="P562" s="46"/>
    </row>
    <row r="563" spans="1:16" ht="9.75" customHeight="1">
      <c r="A563" s="5"/>
      <c r="B563" s="40" t="s">
        <v>296</v>
      </c>
      <c r="C563" s="40"/>
      <c r="D563" s="41"/>
      <c r="E563" s="42"/>
      <c r="F563" s="42"/>
      <c r="G563" s="42"/>
      <c r="H563" s="42"/>
      <c r="I563" s="42"/>
      <c r="J563" s="42"/>
      <c r="K563" s="42"/>
      <c r="L563" s="42"/>
      <c r="M563" s="43"/>
      <c r="N563" s="44"/>
      <c r="O563" s="45"/>
      <c r="P563" s="46"/>
    </row>
    <row r="564" spans="1:16" ht="9.75" customHeight="1">
      <c r="A564" s="5"/>
      <c r="B564" s="40" t="s">
        <v>297</v>
      </c>
      <c r="C564" s="40">
        <v>2</v>
      </c>
      <c r="D564" s="41">
        <v>1</v>
      </c>
      <c r="E564" s="42">
        <v>1</v>
      </c>
      <c r="F564" s="42">
        <v>1</v>
      </c>
      <c r="G564" s="42">
        <v>0</v>
      </c>
      <c r="H564" s="42">
        <v>1</v>
      </c>
      <c r="I564" s="42">
        <v>1</v>
      </c>
      <c r="J564" s="42">
        <v>1</v>
      </c>
      <c r="K564" s="42">
        <v>1</v>
      </c>
      <c r="L564" s="42">
        <v>1</v>
      </c>
      <c r="M564" s="43">
        <v>1</v>
      </c>
      <c r="N564" s="44">
        <f>MIN(D564:M564)</f>
        <v>0</v>
      </c>
      <c r="O564" s="45">
        <f>C564-N564</f>
        <v>2</v>
      </c>
      <c r="P564" s="46">
        <f>O564/C564</f>
        <v>1</v>
      </c>
    </row>
    <row r="565" spans="1:16" ht="9.75" customHeight="1">
      <c r="A565" s="5"/>
      <c r="B565" s="40" t="s">
        <v>4</v>
      </c>
      <c r="C565" s="40"/>
      <c r="D565" s="41"/>
      <c r="E565" s="42"/>
      <c r="F565" s="42"/>
      <c r="G565" s="42"/>
      <c r="H565" s="42"/>
      <c r="I565" s="42"/>
      <c r="J565" s="42"/>
      <c r="K565" s="42"/>
      <c r="L565" s="42"/>
      <c r="M565" s="43"/>
      <c r="N565" s="44"/>
      <c r="O565" s="45"/>
      <c r="P565" s="46"/>
    </row>
    <row r="566" spans="1:16" ht="9.75" customHeight="1">
      <c r="A566" s="47"/>
      <c r="B566" s="48" t="s">
        <v>5</v>
      </c>
      <c r="C566" s="48">
        <f aca="true" t="shared" si="50" ref="C566:M566">SUM(C551:C555,C561:C565)</f>
        <v>5</v>
      </c>
      <c r="D566" s="49">
        <f t="shared" si="50"/>
        <v>2</v>
      </c>
      <c r="E566" s="50">
        <f t="shared" si="50"/>
        <v>2</v>
      </c>
      <c r="F566" s="50">
        <f t="shared" si="50"/>
        <v>1</v>
      </c>
      <c r="G566" s="50">
        <f t="shared" si="50"/>
        <v>0</v>
      </c>
      <c r="H566" s="50">
        <f t="shared" si="50"/>
        <v>2</v>
      </c>
      <c r="I566" s="50">
        <f t="shared" si="50"/>
        <v>1</v>
      </c>
      <c r="J566" s="50">
        <f t="shared" si="50"/>
        <v>1</v>
      </c>
      <c r="K566" s="50">
        <f t="shared" si="50"/>
        <v>1</v>
      </c>
      <c r="L566" s="50">
        <f t="shared" si="50"/>
        <v>1</v>
      </c>
      <c r="M566" s="51">
        <f t="shared" si="50"/>
        <v>1</v>
      </c>
      <c r="N566" s="52">
        <f>MIN(D566:M566)</f>
        <v>0</v>
      </c>
      <c r="O566" s="53">
        <f>C566-N566</f>
        <v>5</v>
      </c>
      <c r="P566" s="54">
        <f>O566/C566</f>
        <v>1</v>
      </c>
    </row>
    <row r="567" spans="1:16" ht="9.75" customHeight="1">
      <c r="A567" s="39" t="s">
        <v>36</v>
      </c>
      <c r="B567" s="55" t="s">
        <v>0</v>
      </c>
      <c r="C567" s="55"/>
      <c r="D567" s="56"/>
      <c r="E567" s="57"/>
      <c r="F567" s="57"/>
      <c r="G567" s="57"/>
      <c r="H567" s="57"/>
      <c r="I567" s="57"/>
      <c r="J567" s="57"/>
      <c r="K567" s="57"/>
      <c r="L567" s="57"/>
      <c r="M567" s="58"/>
      <c r="N567" s="59"/>
      <c r="O567" s="60"/>
      <c r="P567" s="61"/>
    </row>
    <row r="568" spans="1:16" ht="9.75" customHeight="1">
      <c r="A568" s="5"/>
      <c r="B568" s="40" t="s">
        <v>1</v>
      </c>
      <c r="C568" s="40"/>
      <c r="D568" s="41"/>
      <c r="E568" s="42"/>
      <c r="F568" s="42"/>
      <c r="G568" s="42"/>
      <c r="H568" s="42"/>
      <c r="I568" s="42"/>
      <c r="J568" s="42"/>
      <c r="K568" s="42"/>
      <c r="L568" s="42"/>
      <c r="M568" s="43"/>
      <c r="N568" s="44"/>
      <c r="O568" s="45"/>
      <c r="P568" s="46"/>
    </row>
    <row r="569" spans="1:16" ht="9.75" customHeight="1">
      <c r="A569" s="5"/>
      <c r="B569" s="40" t="s">
        <v>2</v>
      </c>
      <c r="C569" s="40"/>
      <c r="D569" s="41"/>
      <c r="E569" s="42"/>
      <c r="F569" s="42"/>
      <c r="G569" s="42"/>
      <c r="H569" s="42"/>
      <c r="I569" s="42"/>
      <c r="J569" s="42"/>
      <c r="K569" s="42"/>
      <c r="L569" s="42"/>
      <c r="M569" s="43"/>
      <c r="N569" s="44"/>
      <c r="O569" s="45"/>
      <c r="P569" s="46"/>
    </row>
    <row r="570" spans="1:16" ht="9.75" customHeight="1">
      <c r="A570" s="5"/>
      <c r="B570" s="40" t="s">
        <v>495</v>
      </c>
      <c r="C570" s="40"/>
      <c r="D570" s="41"/>
      <c r="E570" s="42"/>
      <c r="F570" s="42"/>
      <c r="G570" s="42"/>
      <c r="H570" s="42"/>
      <c r="I570" s="42"/>
      <c r="J570" s="42"/>
      <c r="K570" s="42"/>
      <c r="L570" s="42"/>
      <c r="M570" s="43"/>
      <c r="N570" s="44"/>
      <c r="O570" s="45"/>
      <c r="P570" s="46"/>
    </row>
    <row r="571" spans="1:16" ht="9.75" customHeight="1">
      <c r="A571" s="5"/>
      <c r="B571" s="40" t="s">
        <v>3</v>
      </c>
      <c r="C571" s="40"/>
      <c r="D571" s="41"/>
      <c r="E571" s="42"/>
      <c r="F571" s="42"/>
      <c r="G571" s="42"/>
      <c r="H571" s="42"/>
      <c r="I571" s="42"/>
      <c r="J571" s="42"/>
      <c r="K571" s="42"/>
      <c r="L571" s="42"/>
      <c r="M571" s="43"/>
      <c r="N571" s="44"/>
      <c r="O571" s="45"/>
      <c r="P571" s="46"/>
    </row>
    <row r="572" spans="1:16" ht="9.75" customHeight="1">
      <c r="A572" s="5"/>
      <c r="B572" s="40" t="s">
        <v>300</v>
      </c>
      <c r="C572" s="40"/>
      <c r="D572" s="41"/>
      <c r="E572" s="42"/>
      <c r="F572" s="42"/>
      <c r="G572" s="42"/>
      <c r="H572" s="42"/>
      <c r="I572" s="42"/>
      <c r="J572" s="42"/>
      <c r="K572" s="42"/>
      <c r="L572" s="42"/>
      <c r="M572" s="43"/>
      <c r="N572" s="44"/>
      <c r="O572" s="45"/>
      <c r="P572" s="46"/>
    </row>
    <row r="573" spans="1:16" ht="9.75" customHeight="1">
      <c r="A573" s="5"/>
      <c r="B573" s="40" t="s">
        <v>300</v>
      </c>
      <c r="C573" s="40"/>
      <c r="D573" s="41"/>
      <c r="E573" s="42"/>
      <c r="F573" s="42"/>
      <c r="G573" s="42"/>
      <c r="H573" s="42"/>
      <c r="I573" s="42"/>
      <c r="J573" s="42"/>
      <c r="K573" s="42"/>
      <c r="L573" s="42"/>
      <c r="M573" s="43"/>
      <c r="N573" s="44"/>
      <c r="O573" s="45"/>
      <c r="P573" s="46"/>
    </row>
    <row r="574" spans="1:16" ht="9.75" customHeight="1">
      <c r="A574" s="5"/>
      <c r="B574" s="40" t="s">
        <v>300</v>
      </c>
      <c r="C574" s="40"/>
      <c r="D574" s="41"/>
      <c r="E574" s="42"/>
      <c r="F574" s="42"/>
      <c r="G574" s="42"/>
      <c r="H574" s="42"/>
      <c r="I574" s="42"/>
      <c r="J574" s="42"/>
      <c r="K574" s="42"/>
      <c r="L574" s="42"/>
      <c r="M574" s="43"/>
      <c r="N574" s="44"/>
      <c r="O574" s="45"/>
      <c r="P574" s="46"/>
    </row>
    <row r="575" spans="1:16" ht="9.75" customHeight="1">
      <c r="A575" s="5"/>
      <c r="B575" s="40" t="s">
        <v>300</v>
      </c>
      <c r="C575" s="40"/>
      <c r="D575" s="41"/>
      <c r="E575" s="42"/>
      <c r="F575" s="42"/>
      <c r="G575" s="42"/>
      <c r="H575" s="42"/>
      <c r="I575" s="42"/>
      <c r="J575" s="42"/>
      <c r="K575" s="42"/>
      <c r="L575" s="42"/>
      <c r="M575" s="43"/>
      <c r="N575" s="44"/>
      <c r="O575" s="45"/>
      <c r="P575" s="46"/>
    </row>
    <row r="576" spans="1:16" ht="9.75" customHeight="1">
      <c r="A576" s="5"/>
      <c r="B576" s="40" t="s">
        <v>300</v>
      </c>
      <c r="C576" s="40"/>
      <c r="D576" s="41"/>
      <c r="E576" s="42"/>
      <c r="F576" s="42"/>
      <c r="G576" s="42"/>
      <c r="H576" s="42"/>
      <c r="I576" s="42"/>
      <c r="J576" s="42"/>
      <c r="K576" s="42"/>
      <c r="L576" s="42"/>
      <c r="M576" s="43"/>
      <c r="N576" s="44"/>
      <c r="O576" s="45"/>
      <c r="P576" s="46"/>
    </row>
    <row r="577" spans="1:16" ht="9.75" customHeight="1">
      <c r="A577" s="5"/>
      <c r="B577" s="40" t="s">
        <v>301</v>
      </c>
      <c r="C577" s="40"/>
      <c r="D577" s="41"/>
      <c r="E577" s="42"/>
      <c r="F577" s="42"/>
      <c r="G577" s="42"/>
      <c r="H577" s="42"/>
      <c r="I577" s="42"/>
      <c r="J577" s="42"/>
      <c r="K577" s="42"/>
      <c r="L577" s="42"/>
      <c r="M577" s="43"/>
      <c r="N577" s="44"/>
      <c r="O577" s="45"/>
      <c r="P577" s="46"/>
    </row>
    <row r="578" spans="1:16" ht="9.75" customHeight="1">
      <c r="A578" s="5"/>
      <c r="B578" s="40" t="s">
        <v>109</v>
      </c>
      <c r="C578" s="40"/>
      <c r="D578" s="41"/>
      <c r="E578" s="42"/>
      <c r="F578" s="42"/>
      <c r="G578" s="42"/>
      <c r="H578" s="42"/>
      <c r="I578" s="42"/>
      <c r="J578" s="42"/>
      <c r="K578" s="42"/>
      <c r="L578" s="42"/>
      <c r="M578" s="43"/>
      <c r="N578" s="44"/>
      <c r="O578" s="45"/>
      <c r="P578" s="46"/>
    </row>
    <row r="579" spans="1:16" ht="9.75" customHeight="1">
      <c r="A579" s="5"/>
      <c r="B579" s="40" t="s">
        <v>296</v>
      </c>
      <c r="C579" s="40"/>
      <c r="D579" s="41"/>
      <c r="E579" s="42"/>
      <c r="F579" s="42"/>
      <c r="G579" s="42"/>
      <c r="H579" s="42"/>
      <c r="I579" s="42"/>
      <c r="J579" s="42"/>
      <c r="K579" s="42"/>
      <c r="L579" s="42"/>
      <c r="M579" s="43"/>
      <c r="N579" s="44"/>
      <c r="O579" s="45"/>
      <c r="P579" s="46"/>
    </row>
    <row r="580" spans="1:16" ht="9.75" customHeight="1">
      <c r="A580" s="5"/>
      <c r="B580" s="40" t="s">
        <v>297</v>
      </c>
      <c r="C580" s="40">
        <v>2</v>
      </c>
      <c r="D580" s="41">
        <v>1</v>
      </c>
      <c r="E580" s="42">
        <v>1</v>
      </c>
      <c r="F580" s="42">
        <v>1</v>
      </c>
      <c r="G580" s="42">
        <v>1</v>
      </c>
      <c r="H580" s="42">
        <v>1</v>
      </c>
      <c r="I580" s="42">
        <v>1</v>
      </c>
      <c r="J580" s="42">
        <v>2</v>
      </c>
      <c r="K580" s="42">
        <v>1</v>
      </c>
      <c r="L580" s="42">
        <v>2</v>
      </c>
      <c r="M580" s="43">
        <v>2</v>
      </c>
      <c r="N580" s="44">
        <f>MIN(D580:M580)</f>
        <v>1</v>
      </c>
      <c r="O580" s="45">
        <f>C580-N580</f>
        <v>1</v>
      </c>
      <c r="P580" s="46">
        <f>O580/C580</f>
        <v>0.5</v>
      </c>
    </row>
    <row r="581" spans="1:16" ht="9.75" customHeight="1">
      <c r="A581" s="5"/>
      <c r="B581" s="40" t="s">
        <v>4</v>
      </c>
      <c r="C581" s="40"/>
      <c r="D581" s="41"/>
      <c r="E581" s="42"/>
      <c r="F581" s="42"/>
      <c r="G581" s="42"/>
      <c r="H581" s="42"/>
      <c r="I581" s="42"/>
      <c r="J581" s="42"/>
      <c r="K581" s="42"/>
      <c r="L581" s="42"/>
      <c r="M581" s="43"/>
      <c r="N581" s="44"/>
      <c r="O581" s="45"/>
      <c r="P581" s="46"/>
    </row>
    <row r="582" spans="1:16" ht="9.75" customHeight="1">
      <c r="A582" s="47"/>
      <c r="B582" s="48" t="s">
        <v>5</v>
      </c>
      <c r="C582" s="48">
        <f aca="true" t="shared" si="51" ref="C582:M582">SUM(C567:C571,C577:C581)</f>
        <v>2</v>
      </c>
      <c r="D582" s="49">
        <f t="shared" si="51"/>
        <v>1</v>
      </c>
      <c r="E582" s="50">
        <f t="shared" si="51"/>
        <v>1</v>
      </c>
      <c r="F582" s="50">
        <f t="shared" si="51"/>
        <v>1</v>
      </c>
      <c r="G582" s="50">
        <f t="shared" si="51"/>
        <v>1</v>
      </c>
      <c r="H582" s="50">
        <f t="shared" si="51"/>
        <v>1</v>
      </c>
      <c r="I582" s="50">
        <f t="shared" si="51"/>
        <v>1</v>
      </c>
      <c r="J582" s="50">
        <f t="shared" si="51"/>
        <v>2</v>
      </c>
      <c r="K582" s="50">
        <f t="shared" si="51"/>
        <v>1</v>
      </c>
      <c r="L582" s="50">
        <f t="shared" si="51"/>
        <v>2</v>
      </c>
      <c r="M582" s="51">
        <f t="shared" si="51"/>
        <v>2</v>
      </c>
      <c r="N582" s="52">
        <f>MIN(D582:M582)</f>
        <v>1</v>
      </c>
      <c r="O582" s="53">
        <f>C582-N582</f>
        <v>1</v>
      </c>
      <c r="P582" s="54">
        <f>O582/C582</f>
        <v>0.5</v>
      </c>
    </row>
    <row r="583" spans="1:16" ht="9.75" customHeight="1">
      <c r="A583" s="39" t="s">
        <v>37</v>
      </c>
      <c r="B583" s="55" t="s">
        <v>0</v>
      </c>
      <c r="C583" s="55"/>
      <c r="D583" s="56"/>
      <c r="E583" s="57"/>
      <c r="F583" s="57"/>
      <c r="G583" s="57"/>
      <c r="H583" s="57"/>
      <c r="I583" s="57"/>
      <c r="J583" s="57"/>
      <c r="K583" s="57"/>
      <c r="L583" s="57"/>
      <c r="M583" s="58"/>
      <c r="N583" s="59"/>
      <c r="O583" s="60"/>
      <c r="P583" s="61"/>
    </row>
    <row r="584" spans="1:16" ht="9.75" customHeight="1">
      <c r="A584" s="5"/>
      <c r="B584" s="40" t="s">
        <v>1</v>
      </c>
      <c r="C584" s="40"/>
      <c r="D584" s="41"/>
      <c r="E584" s="42"/>
      <c r="F584" s="42"/>
      <c r="G584" s="42"/>
      <c r="H584" s="42"/>
      <c r="I584" s="42"/>
      <c r="J584" s="42"/>
      <c r="K584" s="42"/>
      <c r="L584" s="42"/>
      <c r="M584" s="43"/>
      <c r="N584" s="44"/>
      <c r="O584" s="45"/>
      <c r="P584" s="46"/>
    </row>
    <row r="585" spans="1:16" ht="9.75" customHeight="1">
      <c r="A585" s="5"/>
      <c r="B585" s="40" t="s">
        <v>2</v>
      </c>
      <c r="C585" s="40"/>
      <c r="D585" s="41"/>
      <c r="E585" s="42"/>
      <c r="F585" s="42"/>
      <c r="G585" s="42"/>
      <c r="H585" s="42"/>
      <c r="I585" s="42"/>
      <c r="J585" s="42"/>
      <c r="K585" s="42"/>
      <c r="L585" s="42"/>
      <c r="M585" s="43"/>
      <c r="N585" s="44"/>
      <c r="O585" s="45"/>
      <c r="P585" s="46"/>
    </row>
    <row r="586" spans="1:16" ht="9.75" customHeight="1">
      <c r="A586" s="5"/>
      <c r="B586" s="40" t="s">
        <v>495</v>
      </c>
      <c r="C586" s="40"/>
      <c r="D586" s="41"/>
      <c r="E586" s="42"/>
      <c r="F586" s="42"/>
      <c r="G586" s="42"/>
      <c r="H586" s="42"/>
      <c r="I586" s="42"/>
      <c r="J586" s="42"/>
      <c r="K586" s="42"/>
      <c r="L586" s="42"/>
      <c r="M586" s="43"/>
      <c r="N586" s="44"/>
      <c r="O586" s="45"/>
      <c r="P586" s="46"/>
    </row>
    <row r="587" spans="1:16" ht="9.75" customHeight="1">
      <c r="A587" s="5"/>
      <c r="B587" s="40" t="s">
        <v>3</v>
      </c>
      <c r="C587" s="40"/>
      <c r="D587" s="41"/>
      <c r="E587" s="42"/>
      <c r="F587" s="42"/>
      <c r="G587" s="42"/>
      <c r="H587" s="42"/>
      <c r="I587" s="42"/>
      <c r="J587" s="42"/>
      <c r="K587" s="42"/>
      <c r="L587" s="42"/>
      <c r="M587" s="43"/>
      <c r="N587" s="44"/>
      <c r="O587" s="45"/>
      <c r="P587" s="46"/>
    </row>
    <row r="588" spans="1:16" ht="9.75" customHeight="1">
      <c r="A588" s="5"/>
      <c r="B588" s="40" t="s">
        <v>300</v>
      </c>
      <c r="C588" s="40"/>
      <c r="D588" s="41"/>
      <c r="E588" s="42"/>
      <c r="F588" s="42"/>
      <c r="G588" s="42"/>
      <c r="H588" s="42"/>
      <c r="I588" s="42"/>
      <c r="J588" s="42"/>
      <c r="K588" s="42"/>
      <c r="L588" s="42"/>
      <c r="M588" s="43"/>
      <c r="N588" s="44"/>
      <c r="O588" s="45"/>
      <c r="P588" s="46"/>
    </row>
    <row r="589" spans="1:16" ht="9.75" customHeight="1">
      <c r="A589" s="5"/>
      <c r="B589" s="40" t="s">
        <v>300</v>
      </c>
      <c r="C589" s="40"/>
      <c r="D589" s="41"/>
      <c r="E589" s="42"/>
      <c r="F589" s="42"/>
      <c r="G589" s="42"/>
      <c r="H589" s="42"/>
      <c r="I589" s="42"/>
      <c r="J589" s="42"/>
      <c r="K589" s="42"/>
      <c r="L589" s="42"/>
      <c r="M589" s="43"/>
      <c r="N589" s="44"/>
      <c r="O589" s="45"/>
      <c r="P589" s="46"/>
    </row>
    <row r="590" spans="1:16" ht="9.75" customHeight="1">
      <c r="A590" s="5"/>
      <c r="B590" s="40" t="s">
        <v>300</v>
      </c>
      <c r="C590" s="40"/>
      <c r="D590" s="41"/>
      <c r="E590" s="42"/>
      <c r="F590" s="42"/>
      <c r="G590" s="42"/>
      <c r="H590" s="42"/>
      <c r="I590" s="42"/>
      <c r="J590" s="42"/>
      <c r="K590" s="42"/>
      <c r="L590" s="42"/>
      <c r="M590" s="43"/>
      <c r="N590" s="44"/>
      <c r="O590" s="45"/>
      <c r="P590" s="46"/>
    </row>
    <row r="591" spans="1:16" ht="9.75" customHeight="1">
      <c r="A591" s="5"/>
      <c r="B591" s="40" t="s">
        <v>300</v>
      </c>
      <c r="C591" s="40"/>
      <c r="D591" s="41"/>
      <c r="E591" s="42"/>
      <c r="F591" s="42"/>
      <c r="G591" s="42"/>
      <c r="H591" s="42"/>
      <c r="I591" s="42"/>
      <c r="J591" s="42"/>
      <c r="K591" s="42"/>
      <c r="L591" s="42"/>
      <c r="M591" s="43"/>
      <c r="N591" s="44"/>
      <c r="O591" s="45"/>
      <c r="P591" s="46"/>
    </row>
    <row r="592" spans="1:16" ht="9.75" customHeight="1">
      <c r="A592" s="5"/>
      <c r="B592" s="40" t="s">
        <v>300</v>
      </c>
      <c r="C592" s="40"/>
      <c r="D592" s="41"/>
      <c r="E592" s="42"/>
      <c r="F592" s="42"/>
      <c r="G592" s="42"/>
      <c r="H592" s="42"/>
      <c r="I592" s="42"/>
      <c r="J592" s="42"/>
      <c r="K592" s="42"/>
      <c r="L592" s="42"/>
      <c r="M592" s="43"/>
      <c r="N592" s="44"/>
      <c r="O592" s="45"/>
      <c r="P592" s="46"/>
    </row>
    <row r="593" spans="1:16" ht="9.75" customHeight="1">
      <c r="A593" s="5"/>
      <c r="B593" s="40" t="s">
        <v>301</v>
      </c>
      <c r="C593" s="40"/>
      <c r="D593" s="41"/>
      <c r="E593" s="42"/>
      <c r="F593" s="42"/>
      <c r="G593" s="42"/>
      <c r="H593" s="42"/>
      <c r="I593" s="42"/>
      <c r="J593" s="42"/>
      <c r="K593" s="42"/>
      <c r="L593" s="42"/>
      <c r="M593" s="43"/>
      <c r="N593" s="44"/>
      <c r="O593" s="45"/>
      <c r="P593" s="46"/>
    </row>
    <row r="594" spans="1:16" ht="9.75" customHeight="1">
      <c r="A594" s="5"/>
      <c r="B594" s="40" t="s">
        <v>109</v>
      </c>
      <c r="C594" s="40"/>
      <c r="D594" s="41"/>
      <c r="E594" s="42"/>
      <c r="F594" s="42"/>
      <c r="G594" s="42"/>
      <c r="H594" s="42"/>
      <c r="I594" s="42"/>
      <c r="J594" s="42"/>
      <c r="K594" s="42"/>
      <c r="L594" s="42"/>
      <c r="M594" s="43"/>
      <c r="N594" s="44"/>
      <c r="O594" s="45"/>
      <c r="P594" s="46"/>
    </row>
    <row r="595" spans="1:16" ht="9.75" customHeight="1">
      <c r="A595" s="5"/>
      <c r="B595" s="40" t="s">
        <v>296</v>
      </c>
      <c r="C595" s="40"/>
      <c r="D595" s="41"/>
      <c r="E595" s="42"/>
      <c r="F595" s="42"/>
      <c r="G595" s="42"/>
      <c r="H595" s="42"/>
      <c r="I595" s="42"/>
      <c r="J595" s="42"/>
      <c r="K595" s="42"/>
      <c r="L595" s="42"/>
      <c r="M595" s="43"/>
      <c r="N595" s="44"/>
      <c r="O595" s="45"/>
      <c r="P595" s="46"/>
    </row>
    <row r="596" spans="1:16" ht="9.75" customHeight="1">
      <c r="A596" s="5"/>
      <c r="B596" s="40" t="s">
        <v>297</v>
      </c>
      <c r="C596" s="40">
        <v>4</v>
      </c>
      <c r="D596" s="41">
        <v>0</v>
      </c>
      <c r="E596" s="42">
        <v>1</v>
      </c>
      <c r="F596" s="42">
        <v>1</v>
      </c>
      <c r="G596" s="42">
        <v>0</v>
      </c>
      <c r="H596" s="42">
        <v>0</v>
      </c>
      <c r="I596" s="42">
        <v>1</v>
      </c>
      <c r="J596" s="42">
        <v>0</v>
      </c>
      <c r="K596" s="42">
        <v>1</v>
      </c>
      <c r="L596" s="42">
        <v>2</v>
      </c>
      <c r="M596" s="43">
        <v>2</v>
      </c>
      <c r="N596" s="44">
        <f>MIN(D596:M596)</f>
        <v>0</v>
      </c>
      <c r="O596" s="45">
        <f>C596-N596</f>
        <v>4</v>
      </c>
      <c r="P596" s="46">
        <f>O596/C596</f>
        <v>1</v>
      </c>
    </row>
    <row r="597" spans="1:16" ht="9.75" customHeight="1">
      <c r="A597" s="5"/>
      <c r="B597" s="40" t="s">
        <v>4</v>
      </c>
      <c r="C597" s="40"/>
      <c r="D597" s="41"/>
      <c r="E597" s="42"/>
      <c r="F597" s="42"/>
      <c r="G597" s="42"/>
      <c r="H597" s="42"/>
      <c r="I597" s="42"/>
      <c r="J597" s="42"/>
      <c r="K597" s="42"/>
      <c r="L597" s="42"/>
      <c r="M597" s="43"/>
      <c r="N597" s="44"/>
      <c r="O597" s="45"/>
      <c r="P597" s="46"/>
    </row>
    <row r="598" spans="1:16" ht="9.75" customHeight="1">
      <c r="A598" s="47"/>
      <c r="B598" s="48" t="s">
        <v>5</v>
      </c>
      <c r="C598" s="48">
        <f aca="true" t="shared" si="52" ref="C598:M598">SUM(C583:C587,C593:C597)</f>
        <v>4</v>
      </c>
      <c r="D598" s="49">
        <f t="shared" si="52"/>
        <v>0</v>
      </c>
      <c r="E598" s="50">
        <f t="shared" si="52"/>
        <v>1</v>
      </c>
      <c r="F598" s="50">
        <f t="shared" si="52"/>
        <v>1</v>
      </c>
      <c r="G598" s="50">
        <f t="shared" si="52"/>
        <v>0</v>
      </c>
      <c r="H598" s="50">
        <f t="shared" si="52"/>
        <v>0</v>
      </c>
      <c r="I598" s="50">
        <f t="shared" si="52"/>
        <v>1</v>
      </c>
      <c r="J598" s="50">
        <f t="shared" si="52"/>
        <v>0</v>
      </c>
      <c r="K598" s="50">
        <f t="shared" si="52"/>
        <v>1</v>
      </c>
      <c r="L598" s="50">
        <f t="shared" si="52"/>
        <v>2</v>
      </c>
      <c r="M598" s="51">
        <f t="shared" si="52"/>
        <v>2</v>
      </c>
      <c r="N598" s="52">
        <f>MIN(D598:M598)</f>
        <v>0</v>
      </c>
      <c r="O598" s="53">
        <f>C598-N598</f>
        <v>4</v>
      </c>
      <c r="P598" s="54">
        <f>O598/C598</f>
        <v>1</v>
      </c>
    </row>
    <row r="599" spans="1:16" ht="9.75" customHeight="1">
      <c r="A599" s="39" t="s">
        <v>38</v>
      </c>
      <c r="B599" s="55" t="s">
        <v>0</v>
      </c>
      <c r="C599" s="55"/>
      <c r="D599" s="56"/>
      <c r="E599" s="57"/>
      <c r="F599" s="57"/>
      <c r="G599" s="57"/>
      <c r="H599" s="57"/>
      <c r="I599" s="57"/>
      <c r="J599" s="57"/>
      <c r="K599" s="57"/>
      <c r="L599" s="57"/>
      <c r="M599" s="58"/>
      <c r="N599" s="59"/>
      <c r="O599" s="60"/>
      <c r="P599" s="61"/>
    </row>
    <row r="600" spans="1:16" ht="9.75" customHeight="1">
      <c r="A600" s="5"/>
      <c r="B600" s="40" t="s">
        <v>1</v>
      </c>
      <c r="C600" s="40"/>
      <c r="D600" s="41"/>
      <c r="E600" s="42"/>
      <c r="F600" s="42"/>
      <c r="G600" s="42"/>
      <c r="H600" s="42"/>
      <c r="I600" s="42"/>
      <c r="J600" s="42"/>
      <c r="K600" s="42"/>
      <c r="L600" s="42"/>
      <c r="M600" s="43"/>
      <c r="N600" s="44"/>
      <c r="O600" s="45"/>
      <c r="P600" s="46"/>
    </row>
    <row r="601" spans="1:16" ht="9.75" customHeight="1">
      <c r="A601" s="5"/>
      <c r="B601" s="40" t="s">
        <v>2</v>
      </c>
      <c r="C601" s="40"/>
      <c r="D601" s="41"/>
      <c r="E601" s="42"/>
      <c r="F601" s="42"/>
      <c r="G601" s="42"/>
      <c r="H601" s="42"/>
      <c r="I601" s="42"/>
      <c r="J601" s="42"/>
      <c r="K601" s="42"/>
      <c r="L601" s="42"/>
      <c r="M601" s="43"/>
      <c r="N601" s="44"/>
      <c r="O601" s="45"/>
      <c r="P601" s="46"/>
    </row>
    <row r="602" spans="1:16" ht="9.75" customHeight="1">
      <c r="A602" s="5"/>
      <c r="B602" s="40" t="s">
        <v>495</v>
      </c>
      <c r="C602" s="40">
        <v>81</v>
      </c>
      <c r="D602" s="41">
        <v>41</v>
      </c>
      <c r="E602" s="42">
        <v>27</v>
      </c>
      <c r="F602" s="42">
        <v>14</v>
      </c>
      <c r="G602" s="42">
        <v>10</v>
      </c>
      <c r="H602" s="42">
        <v>7</v>
      </c>
      <c r="I602" s="42">
        <v>11</v>
      </c>
      <c r="J602" s="42">
        <v>17</v>
      </c>
      <c r="K602" s="42">
        <v>16</v>
      </c>
      <c r="L602" s="42">
        <v>11</v>
      </c>
      <c r="M602" s="43">
        <v>6</v>
      </c>
      <c r="N602" s="44">
        <f>MIN(D602:M602)</f>
        <v>6</v>
      </c>
      <c r="O602" s="45">
        <f>C602-N602</f>
        <v>75</v>
      </c>
      <c r="P602" s="46">
        <f>O602/C602</f>
        <v>0.9259259259259259</v>
      </c>
    </row>
    <row r="603" spans="1:16" ht="9.75" customHeight="1">
      <c r="A603" s="5"/>
      <c r="B603" s="40" t="s">
        <v>3</v>
      </c>
      <c r="C603" s="40">
        <v>2</v>
      </c>
      <c r="D603" s="41">
        <v>1</v>
      </c>
      <c r="E603" s="42">
        <v>1</v>
      </c>
      <c r="F603" s="42">
        <v>1</v>
      </c>
      <c r="G603" s="42">
        <v>1</v>
      </c>
      <c r="H603" s="42">
        <v>1</v>
      </c>
      <c r="I603" s="42">
        <v>0</v>
      </c>
      <c r="J603" s="42">
        <v>0</v>
      </c>
      <c r="K603" s="42">
        <v>1</v>
      </c>
      <c r="L603" s="42">
        <v>1</v>
      </c>
      <c r="M603" s="43">
        <v>1</v>
      </c>
      <c r="N603" s="44">
        <f>MIN(D603:M603)</f>
        <v>0</v>
      </c>
      <c r="O603" s="45">
        <f>C603-N603</f>
        <v>2</v>
      </c>
      <c r="P603" s="46">
        <f>O603/C603</f>
        <v>1</v>
      </c>
    </row>
    <row r="604" spans="1:16" ht="9.75" customHeight="1">
      <c r="A604" s="5"/>
      <c r="B604" s="40" t="s">
        <v>305</v>
      </c>
      <c r="C604" s="40">
        <v>50</v>
      </c>
      <c r="D604" s="41">
        <v>46</v>
      </c>
      <c r="E604" s="42">
        <v>44</v>
      </c>
      <c r="F604" s="42">
        <v>40</v>
      </c>
      <c r="G604" s="42">
        <v>36</v>
      </c>
      <c r="H604" s="42">
        <v>18</v>
      </c>
      <c r="I604" s="42">
        <v>13</v>
      </c>
      <c r="J604" s="42">
        <v>27</v>
      </c>
      <c r="K604" s="42">
        <v>34</v>
      </c>
      <c r="L604" s="42">
        <v>37</v>
      </c>
      <c r="M604" s="43">
        <v>41</v>
      </c>
      <c r="N604" s="44">
        <f>MIN(D604:M604)</f>
        <v>13</v>
      </c>
      <c r="O604" s="45">
        <f>C604-N604</f>
        <v>37</v>
      </c>
      <c r="P604" s="46">
        <f>O604/C604</f>
        <v>0.74</v>
      </c>
    </row>
    <row r="605" spans="1:16" ht="9.75" customHeight="1">
      <c r="A605" s="5"/>
      <c r="B605" s="40" t="s">
        <v>300</v>
      </c>
      <c r="C605" s="40"/>
      <c r="D605" s="41"/>
      <c r="E605" s="42"/>
      <c r="F605" s="42"/>
      <c r="G605" s="42"/>
      <c r="H605" s="42"/>
      <c r="I605" s="42"/>
      <c r="J605" s="42"/>
      <c r="K605" s="42"/>
      <c r="L605" s="42"/>
      <c r="M605" s="43"/>
      <c r="N605" s="44"/>
      <c r="O605" s="45"/>
      <c r="P605" s="46"/>
    </row>
    <row r="606" spans="1:16" ht="9.75" customHeight="1">
      <c r="A606" s="5"/>
      <c r="B606" s="40" t="s">
        <v>300</v>
      </c>
      <c r="C606" s="40"/>
      <c r="D606" s="41"/>
      <c r="E606" s="42"/>
      <c r="F606" s="42"/>
      <c r="G606" s="42"/>
      <c r="H606" s="42"/>
      <c r="I606" s="42"/>
      <c r="J606" s="42"/>
      <c r="K606" s="42"/>
      <c r="L606" s="42"/>
      <c r="M606" s="43"/>
      <c r="N606" s="44"/>
      <c r="O606" s="45"/>
      <c r="P606" s="46"/>
    </row>
    <row r="607" spans="1:16" ht="9.75" customHeight="1">
      <c r="A607" s="5"/>
      <c r="B607" s="40" t="s">
        <v>300</v>
      </c>
      <c r="C607" s="40"/>
      <c r="D607" s="41"/>
      <c r="E607" s="42"/>
      <c r="F607" s="42"/>
      <c r="G607" s="42"/>
      <c r="H607" s="42"/>
      <c r="I607" s="42"/>
      <c r="J607" s="42"/>
      <c r="K607" s="42"/>
      <c r="L607" s="42"/>
      <c r="M607" s="43"/>
      <c r="N607" s="44"/>
      <c r="O607" s="45"/>
      <c r="P607" s="46"/>
    </row>
    <row r="608" spans="1:16" ht="9.75" customHeight="1">
      <c r="A608" s="5"/>
      <c r="B608" s="40" t="s">
        <v>300</v>
      </c>
      <c r="C608" s="40"/>
      <c r="D608" s="41"/>
      <c r="E608" s="42"/>
      <c r="F608" s="42"/>
      <c r="G608" s="42"/>
      <c r="H608" s="42"/>
      <c r="I608" s="42"/>
      <c r="J608" s="42"/>
      <c r="K608" s="42"/>
      <c r="L608" s="42"/>
      <c r="M608" s="43"/>
      <c r="N608" s="44"/>
      <c r="O608" s="45"/>
      <c r="P608" s="46"/>
    </row>
    <row r="609" spans="1:16" ht="9.75" customHeight="1">
      <c r="A609" s="5"/>
      <c r="B609" s="40" t="s">
        <v>301</v>
      </c>
      <c r="C609" s="40">
        <f aca="true" t="shared" si="53" ref="C609:M609">SUM(C604:C608)</f>
        <v>50</v>
      </c>
      <c r="D609" s="41">
        <f t="shared" si="53"/>
        <v>46</v>
      </c>
      <c r="E609" s="42">
        <f t="shared" si="53"/>
        <v>44</v>
      </c>
      <c r="F609" s="42">
        <f t="shared" si="53"/>
        <v>40</v>
      </c>
      <c r="G609" s="42">
        <f t="shared" si="53"/>
        <v>36</v>
      </c>
      <c r="H609" s="42">
        <f t="shared" si="53"/>
        <v>18</v>
      </c>
      <c r="I609" s="42">
        <f t="shared" si="53"/>
        <v>13</v>
      </c>
      <c r="J609" s="42">
        <f t="shared" si="53"/>
        <v>27</v>
      </c>
      <c r="K609" s="42">
        <f t="shared" si="53"/>
        <v>34</v>
      </c>
      <c r="L609" s="42">
        <f t="shared" si="53"/>
        <v>37</v>
      </c>
      <c r="M609" s="43">
        <f t="shared" si="53"/>
        <v>41</v>
      </c>
      <c r="N609" s="44">
        <f>MIN(D609:M609)</f>
        <v>13</v>
      </c>
      <c r="O609" s="45">
        <f>C609-N609</f>
        <v>37</v>
      </c>
      <c r="P609" s="46">
        <f>O609/C609</f>
        <v>0.74</v>
      </c>
    </row>
    <row r="610" spans="1:16" ht="9.75" customHeight="1">
      <c r="A610" s="5"/>
      <c r="B610" s="40" t="s">
        <v>109</v>
      </c>
      <c r="C610" s="40">
        <v>10</v>
      </c>
      <c r="D610" s="41">
        <v>5</v>
      </c>
      <c r="E610" s="42">
        <v>4</v>
      </c>
      <c r="F610" s="42">
        <v>3</v>
      </c>
      <c r="G610" s="42">
        <v>1</v>
      </c>
      <c r="H610" s="42">
        <v>1</v>
      </c>
      <c r="I610" s="42">
        <v>2</v>
      </c>
      <c r="J610" s="42">
        <v>2</v>
      </c>
      <c r="K610" s="42">
        <v>3</v>
      </c>
      <c r="L610" s="42">
        <v>5</v>
      </c>
      <c r="M610" s="43">
        <v>7</v>
      </c>
      <c r="N610" s="44">
        <f>MIN(D610:M610)</f>
        <v>1</v>
      </c>
      <c r="O610" s="45">
        <f>C610-N610</f>
        <v>9</v>
      </c>
      <c r="P610" s="46">
        <f>O610/C610</f>
        <v>0.9</v>
      </c>
    </row>
    <row r="611" spans="1:16" ht="9.75" customHeight="1">
      <c r="A611" s="5"/>
      <c r="B611" s="40" t="s">
        <v>296</v>
      </c>
      <c r="C611" s="40"/>
      <c r="D611" s="41"/>
      <c r="E611" s="42"/>
      <c r="F611" s="42"/>
      <c r="G611" s="42"/>
      <c r="H611" s="42"/>
      <c r="I611" s="42"/>
      <c r="J611" s="42"/>
      <c r="K611" s="42"/>
      <c r="L611" s="42"/>
      <c r="M611" s="43"/>
      <c r="N611" s="44"/>
      <c r="O611" s="45"/>
      <c r="P611" s="46"/>
    </row>
    <row r="612" spans="1:16" ht="9.75" customHeight="1">
      <c r="A612" s="5"/>
      <c r="B612" s="40" t="s">
        <v>297</v>
      </c>
      <c r="C612" s="40"/>
      <c r="D612" s="41"/>
      <c r="E612" s="42"/>
      <c r="F612" s="42"/>
      <c r="G612" s="42"/>
      <c r="H612" s="42"/>
      <c r="I612" s="42"/>
      <c r="J612" s="42"/>
      <c r="K612" s="42"/>
      <c r="L612" s="42"/>
      <c r="M612" s="43"/>
      <c r="N612" s="44"/>
      <c r="O612" s="45"/>
      <c r="P612" s="46"/>
    </row>
    <row r="613" spans="1:16" ht="9.75" customHeight="1">
      <c r="A613" s="5"/>
      <c r="B613" s="40" t="s">
        <v>4</v>
      </c>
      <c r="C613" s="40">
        <v>1</v>
      </c>
      <c r="D613" s="41">
        <v>1</v>
      </c>
      <c r="E613" s="42">
        <v>1</v>
      </c>
      <c r="F613" s="42">
        <v>1</v>
      </c>
      <c r="G613" s="42">
        <v>1</v>
      </c>
      <c r="H613" s="42">
        <v>1</v>
      </c>
      <c r="I613" s="42">
        <v>1</v>
      </c>
      <c r="J613" s="42">
        <v>1</v>
      </c>
      <c r="K613" s="42">
        <v>1</v>
      </c>
      <c r="L613" s="42">
        <v>1</v>
      </c>
      <c r="M613" s="43">
        <v>1</v>
      </c>
      <c r="N613" s="44">
        <f>MIN(D613:M613)</f>
        <v>1</v>
      </c>
      <c r="O613" s="45">
        <f>C613-N613</f>
        <v>0</v>
      </c>
      <c r="P613" s="46">
        <f>O613/C613</f>
        <v>0</v>
      </c>
    </row>
    <row r="614" spans="1:16" ht="9.75" customHeight="1">
      <c r="A614" s="47"/>
      <c r="B614" s="48" t="s">
        <v>5</v>
      </c>
      <c r="C614" s="48">
        <f aca="true" t="shared" si="54" ref="C614:M614">SUM(C599:C603,C609:C613)</f>
        <v>144</v>
      </c>
      <c r="D614" s="49">
        <f t="shared" si="54"/>
        <v>94</v>
      </c>
      <c r="E614" s="50">
        <f t="shared" si="54"/>
        <v>77</v>
      </c>
      <c r="F614" s="50">
        <f t="shared" si="54"/>
        <v>59</v>
      </c>
      <c r="G614" s="50">
        <f t="shared" si="54"/>
        <v>49</v>
      </c>
      <c r="H614" s="50">
        <f t="shared" si="54"/>
        <v>28</v>
      </c>
      <c r="I614" s="50">
        <f t="shared" si="54"/>
        <v>27</v>
      </c>
      <c r="J614" s="50">
        <f t="shared" si="54"/>
        <v>47</v>
      </c>
      <c r="K614" s="50">
        <f t="shared" si="54"/>
        <v>55</v>
      </c>
      <c r="L614" s="50">
        <f t="shared" si="54"/>
        <v>55</v>
      </c>
      <c r="M614" s="51">
        <f t="shared" si="54"/>
        <v>56</v>
      </c>
      <c r="N614" s="52">
        <f>MIN(D614:M614)</f>
        <v>27</v>
      </c>
      <c r="O614" s="53">
        <f>C614-N614</f>
        <v>117</v>
      </c>
      <c r="P614" s="54">
        <f>O614/C614</f>
        <v>0.8125</v>
      </c>
    </row>
    <row r="615" spans="1:16" ht="9.75" customHeight="1">
      <c r="A615" s="39" t="s">
        <v>39</v>
      </c>
      <c r="B615" s="55" t="s">
        <v>0</v>
      </c>
      <c r="C615" s="55">
        <v>271</v>
      </c>
      <c r="D615" s="56">
        <v>193</v>
      </c>
      <c r="E615" s="57">
        <v>144</v>
      </c>
      <c r="F615" s="57">
        <v>78</v>
      </c>
      <c r="G615" s="57">
        <v>40</v>
      </c>
      <c r="H615" s="57">
        <v>30</v>
      </c>
      <c r="I615" s="57">
        <v>28</v>
      </c>
      <c r="J615" s="57">
        <v>29</v>
      </c>
      <c r="K615" s="57">
        <v>36</v>
      </c>
      <c r="L615" s="57">
        <v>53</v>
      </c>
      <c r="M615" s="58">
        <v>47</v>
      </c>
      <c r="N615" s="59">
        <f>MIN(D615:M615)</f>
        <v>28</v>
      </c>
      <c r="O615" s="60">
        <f>C615-N615</f>
        <v>243</v>
      </c>
      <c r="P615" s="61">
        <f>O615/C615</f>
        <v>0.8966789667896679</v>
      </c>
    </row>
    <row r="616" spans="1:16" ht="9.75" customHeight="1">
      <c r="A616" s="5"/>
      <c r="B616" s="40" t="s">
        <v>1</v>
      </c>
      <c r="C616" s="40">
        <v>140</v>
      </c>
      <c r="D616" s="41">
        <v>11</v>
      </c>
      <c r="E616" s="42">
        <v>2</v>
      </c>
      <c r="F616" s="42">
        <v>0</v>
      </c>
      <c r="G616" s="42">
        <v>0</v>
      </c>
      <c r="H616" s="42">
        <v>0</v>
      </c>
      <c r="I616" s="42">
        <v>2</v>
      </c>
      <c r="J616" s="42">
        <v>2</v>
      </c>
      <c r="K616" s="42">
        <v>4</v>
      </c>
      <c r="L616" s="42">
        <v>20</v>
      </c>
      <c r="M616" s="43">
        <v>15</v>
      </c>
      <c r="N616" s="44">
        <f>MIN(D616:M616)</f>
        <v>0</v>
      </c>
      <c r="O616" s="45">
        <f>C616-N616</f>
        <v>140</v>
      </c>
      <c r="P616" s="46">
        <f>O616/C616</f>
        <v>1</v>
      </c>
    </row>
    <row r="617" spans="1:16" ht="9.75" customHeight="1">
      <c r="A617" s="5"/>
      <c r="B617" s="40" t="s">
        <v>2</v>
      </c>
      <c r="C617" s="40"/>
      <c r="D617" s="41"/>
      <c r="E617" s="42"/>
      <c r="F617" s="42"/>
      <c r="G617" s="42"/>
      <c r="H617" s="42"/>
      <c r="I617" s="42"/>
      <c r="J617" s="42"/>
      <c r="K617" s="42"/>
      <c r="L617" s="42"/>
      <c r="M617" s="43"/>
      <c r="N617" s="44"/>
      <c r="O617" s="45"/>
      <c r="P617" s="46"/>
    </row>
    <row r="618" spans="1:16" ht="9.75" customHeight="1">
      <c r="A618" s="5"/>
      <c r="B618" s="40" t="s">
        <v>495</v>
      </c>
      <c r="C618" s="40"/>
      <c r="D618" s="41"/>
      <c r="E618" s="42"/>
      <c r="F618" s="42"/>
      <c r="G618" s="42"/>
      <c r="H618" s="42"/>
      <c r="I618" s="42"/>
      <c r="J618" s="42"/>
      <c r="K618" s="42"/>
      <c r="L618" s="42"/>
      <c r="M618" s="43"/>
      <c r="N618" s="44"/>
      <c r="O618" s="45"/>
      <c r="P618" s="46"/>
    </row>
    <row r="619" spans="1:16" ht="9.75" customHeight="1">
      <c r="A619" s="5"/>
      <c r="B619" s="40" t="s">
        <v>3</v>
      </c>
      <c r="C619" s="40">
        <v>5</v>
      </c>
      <c r="D619" s="41">
        <v>5</v>
      </c>
      <c r="E619" s="42">
        <v>4</v>
      </c>
      <c r="F619" s="42">
        <v>3</v>
      </c>
      <c r="G619" s="42">
        <v>2</v>
      </c>
      <c r="H619" s="42">
        <v>3</v>
      </c>
      <c r="I619" s="42">
        <v>3</v>
      </c>
      <c r="J619" s="42">
        <v>3</v>
      </c>
      <c r="K619" s="42">
        <v>3</v>
      </c>
      <c r="L619" s="42">
        <v>3</v>
      </c>
      <c r="M619" s="43">
        <v>4</v>
      </c>
      <c r="N619" s="44">
        <f>MIN(D619:M619)</f>
        <v>2</v>
      </c>
      <c r="O619" s="45">
        <f>C619-N619</f>
        <v>3</v>
      </c>
      <c r="P619" s="46">
        <f>O619/C619</f>
        <v>0.6</v>
      </c>
    </row>
    <row r="620" spans="1:16" ht="9.75" customHeight="1">
      <c r="A620" s="5"/>
      <c r="B620" s="40" t="s">
        <v>306</v>
      </c>
      <c r="C620" s="40">
        <v>4</v>
      </c>
      <c r="D620" s="41">
        <v>4</v>
      </c>
      <c r="E620" s="42">
        <v>4</v>
      </c>
      <c r="F620" s="42">
        <v>4</v>
      </c>
      <c r="G620" s="42">
        <v>4</v>
      </c>
      <c r="H620" s="42">
        <v>4</v>
      </c>
      <c r="I620" s="42">
        <v>4</v>
      </c>
      <c r="J620" s="42">
        <v>4</v>
      </c>
      <c r="K620" s="42">
        <v>4</v>
      </c>
      <c r="L620" s="42">
        <v>4</v>
      </c>
      <c r="M620" s="43">
        <v>4</v>
      </c>
      <c r="N620" s="44">
        <f>MIN(D620:M620)</f>
        <v>4</v>
      </c>
      <c r="O620" s="45">
        <f>C620-N620</f>
        <v>0</v>
      </c>
      <c r="P620" s="46">
        <f>O620/C620</f>
        <v>0</v>
      </c>
    </row>
    <row r="621" spans="1:16" ht="9.75" customHeight="1">
      <c r="A621" s="5"/>
      <c r="B621" s="40" t="s">
        <v>307</v>
      </c>
      <c r="C621" s="40">
        <v>8</v>
      </c>
      <c r="D621" s="41">
        <v>6</v>
      </c>
      <c r="E621" s="42">
        <v>5</v>
      </c>
      <c r="F621" s="42">
        <v>4</v>
      </c>
      <c r="G621" s="42">
        <v>2</v>
      </c>
      <c r="H621" s="42">
        <v>2</v>
      </c>
      <c r="I621" s="42">
        <v>1</v>
      </c>
      <c r="J621" s="42">
        <v>0</v>
      </c>
      <c r="K621" s="42">
        <v>1</v>
      </c>
      <c r="L621" s="42">
        <v>3</v>
      </c>
      <c r="M621" s="43">
        <v>4</v>
      </c>
      <c r="N621" s="44">
        <f>MIN(D621:M621)</f>
        <v>0</v>
      </c>
      <c r="O621" s="45">
        <f>C621-N621</f>
        <v>8</v>
      </c>
      <c r="P621" s="46">
        <f>O621/C621</f>
        <v>1</v>
      </c>
    </row>
    <row r="622" spans="1:16" ht="9.75" customHeight="1">
      <c r="A622" s="5"/>
      <c r="B622" s="40" t="s">
        <v>300</v>
      </c>
      <c r="C622" s="40"/>
      <c r="D622" s="41"/>
      <c r="E622" s="42"/>
      <c r="F622" s="42"/>
      <c r="G622" s="42"/>
      <c r="H622" s="42"/>
      <c r="I622" s="42"/>
      <c r="J622" s="42"/>
      <c r="K622" s="42"/>
      <c r="L622" s="42"/>
      <c r="M622" s="43"/>
      <c r="N622" s="44"/>
      <c r="O622" s="45"/>
      <c r="P622" s="46"/>
    </row>
    <row r="623" spans="1:16" ht="9.75" customHeight="1">
      <c r="A623" s="5"/>
      <c r="B623" s="40" t="s">
        <v>300</v>
      </c>
      <c r="C623" s="40"/>
      <c r="D623" s="41"/>
      <c r="E623" s="42"/>
      <c r="F623" s="42"/>
      <c r="G623" s="42"/>
      <c r="H623" s="42"/>
      <c r="I623" s="42"/>
      <c r="J623" s="42"/>
      <c r="K623" s="42"/>
      <c r="L623" s="42"/>
      <c r="M623" s="43"/>
      <c r="N623" s="44"/>
      <c r="O623" s="45"/>
      <c r="P623" s="46"/>
    </row>
    <row r="624" spans="1:16" ht="9.75" customHeight="1">
      <c r="A624" s="5"/>
      <c r="B624" s="40" t="s">
        <v>300</v>
      </c>
      <c r="C624" s="40"/>
      <c r="D624" s="41"/>
      <c r="E624" s="42"/>
      <c r="F624" s="42"/>
      <c r="G624" s="42"/>
      <c r="H624" s="42"/>
      <c r="I624" s="42"/>
      <c r="J624" s="42"/>
      <c r="K624" s="42"/>
      <c r="L624" s="42"/>
      <c r="M624" s="43"/>
      <c r="N624" s="44"/>
      <c r="O624" s="45"/>
      <c r="P624" s="46"/>
    </row>
    <row r="625" spans="1:16" ht="9.75" customHeight="1">
      <c r="A625" s="5"/>
      <c r="B625" s="40" t="s">
        <v>301</v>
      </c>
      <c r="C625" s="40">
        <f aca="true" t="shared" si="55" ref="C625:M625">SUM(C620:C624)</f>
        <v>12</v>
      </c>
      <c r="D625" s="41">
        <f t="shared" si="55"/>
        <v>10</v>
      </c>
      <c r="E625" s="42">
        <f t="shared" si="55"/>
        <v>9</v>
      </c>
      <c r="F625" s="42">
        <f t="shared" si="55"/>
        <v>8</v>
      </c>
      <c r="G625" s="42">
        <f t="shared" si="55"/>
        <v>6</v>
      </c>
      <c r="H625" s="42">
        <f t="shared" si="55"/>
        <v>6</v>
      </c>
      <c r="I625" s="42">
        <f t="shared" si="55"/>
        <v>5</v>
      </c>
      <c r="J625" s="42">
        <f t="shared" si="55"/>
        <v>4</v>
      </c>
      <c r="K625" s="42">
        <f t="shared" si="55"/>
        <v>5</v>
      </c>
      <c r="L625" s="42">
        <f t="shared" si="55"/>
        <v>7</v>
      </c>
      <c r="M625" s="43">
        <f t="shared" si="55"/>
        <v>8</v>
      </c>
      <c r="N625" s="44">
        <f>MIN(D625:M625)</f>
        <v>4</v>
      </c>
      <c r="O625" s="45">
        <f>C625-N625</f>
        <v>8</v>
      </c>
      <c r="P625" s="46">
        <f>O625/C625</f>
        <v>0.6666666666666666</v>
      </c>
    </row>
    <row r="626" spans="1:16" ht="9.75" customHeight="1">
      <c r="A626" s="5"/>
      <c r="B626" s="40" t="s">
        <v>109</v>
      </c>
      <c r="C626" s="40">
        <v>5</v>
      </c>
      <c r="D626" s="41">
        <v>5</v>
      </c>
      <c r="E626" s="42">
        <v>4</v>
      </c>
      <c r="F626" s="42">
        <v>1</v>
      </c>
      <c r="G626" s="42">
        <v>1</v>
      </c>
      <c r="H626" s="42">
        <v>1</v>
      </c>
      <c r="I626" s="42">
        <v>0</v>
      </c>
      <c r="J626" s="42">
        <v>1</v>
      </c>
      <c r="K626" s="42">
        <v>2</v>
      </c>
      <c r="L626" s="42">
        <v>2</v>
      </c>
      <c r="M626" s="43">
        <v>3</v>
      </c>
      <c r="N626" s="44">
        <f>MIN(D626:M626)</f>
        <v>0</v>
      </c>
      <c r="O626" s="45">
        <f>C626-N626</f>
        <v>5</v>
      </c>
      <c r="P626" s="46">
        <f>O626/C626</f>
        <v>1</v>
      </c>
    </row>
    <row r="627" spans="1:16" ht="9.75" customHeight="1">
      <c r="A627" s="5"/>
      <c r="B627" s="40" t="s">
        <v>296</v>
      </c>
      <c r="C627" s="40"/>
      <c r="D627" s="41"/>
      <c r="E627" s="42"/>
      <c r="F627" s="42"/>
      <c r="G627" s="42"/>
      <c r="H627" s="42"/>
      <c r="I627" s="42"/>
      <c r="J627" s="42"/>
      <c r="K627" s="42"/>
      <c r="L627" s="42"/>
      <c r="M627" s="43"/>
      <c r="N627" s="44"/>
      <c r="O627" s="45"/>
      <c r="P627" s="46"/>
    </row>
    <row r="628" spans="1:16" ht="9.75" customHeight="1">
      <c r="A628" s="5"/>
      <c r="B628" s="40" t="s">
        <v>297</v>
      </c>
      <c r="C628" s="40"/>
      <c r="D628" s="41"/>
      <c r="E628" s="42"/>
      <c r="F628" s="42"/>
      <c r="G628" s="42"/>
      <c r="H628" s="42"/>
      <c r="I628" s="42"/>
      <c r="J628" s="42"/>
      <c r="K628" s="42"/>
      <c r="L628" s="42"/>
      <c r="M628" s="43"/>
      <c r="N628" s="44"/>
      <c r="O628" s="45"/>
      <c r="P628" s="46"/>
    </row>
    <row r="629" spans="1:16" ht="9.75" customHeight="1">
      <c r="A629" s="5"/>
      <c r="B629" s="40" t="s">
        <v>4</v>
      </c>
      <c r="C629" s="40"/>
      <c r="D629" s="41"/>
      <c r="E629" s="42"/>
      <c r="F629" s="42"/>
      <c r="G629" s="42"/>
      <c r="H629" s="42"/>
      <c r="I629" s="42"/>
      <c r="J629" s="42"/>
      <c r="K629" s="42"/>
      <c r="L629" s="42"/>
      <c r="M629" s="43"/>
      <c r="N629" s="44"/>
      <c r="O629" s="45"/>
      <c r="P629" s="46"/>
    </row>
    <row r="630" spans="1:16" ht="9.75" customHeight="1">
      <c r="A630" s="47"/>
      <c r="B630" s="48" t="s">
        <v>5</v>
      </c>
      <c r="C630" s="48">
        <f aca="true" t="shared" si="56" ref="C630:M630">SUM(C615:C619,C625:C629)</f>
        <v>433</v>
      </c>
      <c r="D630" s="49">
        <f t="shared" si="56"/>
        <v>224</v>
      </c>
      <c r="E630" s="50">
        <f t="shared" si="56"/>
        <v>163</v>
      </c>
      <c r="F630" s="50">
        <f t="shared" si="56"/>
        <v>90</v>
      </c>
      <c r="G630" s="50">
        <f t="shared" si="56"/>
        <v>49</v>
      </c>
      <c r="H630" s="50">
        <f t="shared" si="56"/>
        <v>40</v>
      </c>
      <c r="I630" s="50">
        <f t="shared" si="56"/>
        <v>38</v>
      </c>
      <c r="J630" s="50">
        <f t="shared" si="56"/>
        <v>39</v>
      </c>
      <c r="K630" s="50">
        <f t="shared" si="56"/>
        <v>50</v>
      </c>
      <c r="L630" s="50">
        <f t="shared" si="56"/>
        <v>85</v>
      </c>
      <c r="M630" s="51">
        <f t="shared" si="56"/>
        <v>77</v>
      </c>
      <c r="N630" s="52">
        <f>MIN(D630:M630)</f>
        <v>38</v>
      </c>
      <c r="O630" s="53">
        <f>C630-N630</f>
        <v>395</v>
      </c>
      <c r="P630" s="54">
        <f>O630/C630</f>
        <v>0.9122401847575058</v>
      </c>
    </row>
    <row r="631" spans="1:16" ht="9.75" customHeight="1">
      <c r="A631" s="39" t="s">
        <v>40</v>
      </c>
      <c r="B631" s="55" t="s">
        <v>0</v>
      </c>
      <c r="C631" s="55"/>
      <c r="D631" s="56"/>
      <c r="E631" s="57"/>
      <c r="F631" s="57"/>
      <c r="G631" s="57"/>
      <c r="H631" s="57"/>
      <c r="I631" s="57"/>
      <c r="J631" s="57"/>
      <c r="K631" s="57"/>
      <c r="L631" s="57"/>
      <c r="M631" s="58"/>
      <c r="N631" s="59"/>
      <c r="O631" s="60"/>
      <c r="P631" s="61"/>
    </row>
    <row r="632" spans="1:16" ht="9.75" customHeight="1">
      <c r="A632" s="5"/>
      <c r="B632" s="40" t="s">
        <v>1</v>
      </c>
      <c r="C632" s="40">
        <v>153</v>
      </c>
      <c r="D632" s="41">
        <v>125</v>
      </c>
      <c r="E632" s="42">
        <v>78</v>
      </c>
      <c r="F632" s="42">
        <v>21</v>
      </c>
      <c r="G632" s="42">
        <v>3</v>
      </c>
      <c r="H632" s="42">
        <v>3</v>
      </c>
      <c r="I632" s="42">
        <v>0</v>
      </c>
      <c r="J632" s="42">
        <v>2</v>
      </c>
      <c r="K632" s="42">
        <v>12</v>
      </c>
      <c r="L632" s="42">
        <v>29</v>
      </c>
      <c r="M632" s="43">
        <v>43</v>
      </c>
      <c r="N632" s="44">
        <f>MIN(D632:M632)</f>
        <v>0</v>
      </c>
      <c r="O632" s="45">
        <f>C632-N632</f>
        <v>153</v>
      </c>
      <c r="P632" s="46">
        <f>O632/C632</f>
        <v>1</v>
      </c>
    </row>
    <row r="633" spans="1:16" ht="9.75" customHeight="1">
      <c r="A633" s="5"/>
      <c r="B633" s="40" t="s">
        <v>2</v>
      </c>
      <c r="C633" s="40">
        <v>356</v>
      </c>
      <c r="D633" s="41">
        <v>0</v>
      </c>
      <c r="E633" s="42">
        <v>0</v>
      </c>
      <c r="F633" s="42">
        <v>0</v>
      </c>
      <c r="G633" s="42">
        <v>0</v>
      </c>
      <c r="H633" s="42">
        <v>1</v>
      </c>
      <c r="I633" s="42">
        <v>0</v>
      </c>
      <c r="J633" s="42">
        <v>1</v>
      </c>
      <c r="K633" s="42">
        <v>0</v>
      </c>
      <c r="L633" s="42">
        <v>2</v>
      </c>
      <c r="M633" s="43">
        <v>5</v>
      </c>
      <c r="N633" s="44">
        <f>MIN(D633:M633)</f>
        <v>0</v>
      </c>
      <c r="O633" s="45">
        <f>C633-N633</f>
        <v>356</v>
      </c>
      <c r="P633" s="46">
        <f>O633/C633</f>
        <v>1</v>
      </c>
    </row>
    <row r="634" spans="1:16" ht="9.75" customHeight="1">
      <c r="A634" s="5"/>
      <c r="B634" s="40" t="s">
        <v>495</v>
      </c>
      <c r="C634" s="40"/>
      <c r="D634" s="41"/>
      <c r="E634" s="42"/>
      <c r="F634" s="42"/>
      <c r="G634" s="42"/>
      <c r="H634" s="42"/>
      <c r="I634" s="42"/>
      <c r="J634" s="42"/>
      <c r="K634" s="42"/>
      <c r="L634" s="42"/>
      <c r="M634" s="43"/>
      <c r="N634" s="44"/>
      <c r="O634" s="45"/>
      <c r="P634" s="46"/>
    </row>
    <row r="635" spans="1:16" ht="9.75" customHeight="1">
      <c r="A635" s="5"/>
      <c r="B635" s="40" t="s">
        <v>3</v>
      </c>
      <c r="C635" s="40"/>
      <c r="D635" s="41"/>
      <c r="E635" s="42"/>
      <c r="F635" s="42"/>
      <c r="G635" s="42"/>
      <c r="H635" s="42"/>
      <c r="I635" s="42"/>
      <c r="J635" s="42"/>
      <c r="K635" s="42"/>
      <c r="L635" s="42"/>
      <c r="M635" s="43"/>
      <c r="N635" s="44"/>
      <c r="O635" s="45"/>
      <c r="P635" s="46"/>
    </row>
    <row r="636" spans="1:16" ht="9.75" customHeight="1">
      <c r="A636" s="5"/>
      <c r="B636" s="40" t="s">
        <v>392</v>
      </c>
      <c r="C636" s="40">
        <v>1</v>
      </c>
      <c r="D636" s="41">
        <v>0</v>
      </c>
      <c r="E636" s="42">
        <v>0</v>
      </c>
      <c r="F636" s="42">
        <v>0</v>
      </c>
      <c r="G636" s="42">
        <v>1</v>
      </c>
      <c r="H636" s="42">
        <v>1</v>
      </c>
      <c r="I636" s="42">
        <v>1</v>
      </c>
      <c r="J636" s="42">
        <v>1</v>
      </c>
      <c r="K636" s="42">
        <v>0</v>
      </c>
      <c r="L636" s="42">
        <v>1</v>
      </c>
      <c r="M636" s="43">
        <v>1</v>
      </c>
      <c r="N636" s="44">
        <f>MIN(D636:M636)</f>
        <v>0</v>
      </c>
      <c r="O636" s="45">
        <f>C636-N636</f>
        <v>1</v>
      </c>
      <c r="P636" s="46">
        <f>O636/C636</f>
        <v>1</v>
      </c>
    </row>
    <row r="637" spans="1:16" ht="9.75" customHeight="1">
      <c r="A637" s="5"/>
      <c r="B637" s="40" t="s">
        <v>303</v>
      </c>
      <c r="C637" s="40">
        <v>29</v>
      </c>
      <c r="D637" s="41">
        <v>16</v>
      </c>
      <c r="E637" s="42">
        <v>6</v>
      </c>
      <c r="F637" s="42">
        <v>0</v>
      </c>
      <c r="G637" s="42">
        <v>0</v>
      </c>
      <c r="H637" s="42">
        <v>0</v>
      </c>
      <c r="I637" s="42">
        <v>1</v>
      </c>
      <c r="J637" s="42">
        <v>2</v>
      </c>
      <c r="K637" s="42">
        <v>6</v>
      </c>
      <c r="L637" s="42">
        <v>7</v>
      </c>
      <c r="M637" s="43">
        <v>8</v>
      </c>
      <c r="N637" s="44">
        <f>MIN(D637:M637)</f>
        <v>0</v>
      </c>
      <c r="O637" s="45">
        <f>C637-N637</f>
        <v>29</v>
      </c>
      <c r="P637" s="46">
        <f>O637/C637</f>
        <v>1</v>
      </c>
    </row>
    <row r="638" spans="1:16" ht="9.75" customHeight="1">
      <c r="A638" s="5"/>
      <c r="B638" s="40" t="s">
        <v>300</v>
      </c>
      <c r="C638" s="40"/>
      <c r="D638" s="41"/>
      <c r="E638" s="42"/>
      <c r="F638" s="42"/>
      <c r="G638" s="42"/>
      <c r="H638" s="42"/>
      <c r="I638" s="42"/>
      <c r="J638" s="42"/>
      <c r="K638" s="42"/>
      <c r="L638" s="42"/>
      <c r="M638" s="43"/>
      <c r="N638" s="44"/>
      <c r="O638" s="45"/>
      <c r="P638" s="46"/>
    </row>
    <row r="639" spans="1:16" ht="9.75" customHeight="1">
      <c r="A639" s="5"/>
      <c r="B639" s="40" t="s">
        <v>300</v>
      </c>
      <c r="C639" s="40"/>
      <c r="D639" s="41"/>
      <c r="E639" s="42"/>
      <c r="F639" s="42"/>
      <c r="G639" s="42"/>
      <c r="H639" s="42"/>
      <c r="I639" s="42"/>
      <c r="J639" s="42"/>
      <c r="K639" s="42"/>
      <c r="L639" s="42"/>
      <c r="M639" s="43"/>
      <c r="N639" s="44"/>
      <c r="O639" s="45"/>
      <c r="P639" s="46"/>
    </row>
    <row r="640" spans="1:16" ht="9.75" customHeight="1">
      <c r="A640" s="5"/>
      <c r="B640" s="40" t="s">
        <v>300</v>
      </c>
      <c r="C640" s="40"/>
      <c r="D640" s="41"/>
      <c r="E640" s="42"/>
      <c r="F640" s="42"/>
      <c r="G640" s="42"/>
      <c r="H640" s="42"/>
      <c r="I640" s="42"/>
      <c r="J640" s="42"/>
      <c r="K640" s="42"/>
      <c r="L640" s="42"/>
      <c r="M640" s="43"/>
      <c r="N640" s="44"/>
      <c r="O640" s="45"/>
      <c r="P640" s="46"/>
    </row>
    <row r="641" spans="1:16" ht="9.75" customHeight="1">
      <c r="A641" s="5"/>
      <c r="B641" s="40" t="s">
        <v>301</v>
      </c>
      <c r="C641" s="40">
        <f aca="true" t="shared" si="57" ref="C641:M641">SUM(C636:C640)</f>
        <v>30</v>
      </c>
      <c r="D641" s="41">
        <f t="shared" si="57"/>
        <v>16</v>
      </c>
      <c r="E641" s="42">
        <f t="shared" si="57"/>
        <v>6</v>
      </c>
      <c r="F641" s="42">
        <f t="shared" si="57"/>
        <v>0</v>
      </c>
      <c r="G641" s="42">
        <f t="shared" si="57"/>
        <v>1</v>
      </c>
      <c r="H641" s="42">
        <f t="shared" si="57"/>
        <v>1</v>
      </c>
      <c r="I641" s="42">
        <f t="shared" si="57"/>
        <v>2</v>
      </c>
      <c r="J641" s="42">
        <f t="shared" si="57"/>
        <v>3</v>
      </c>
      <c r="K641" s="42">
        <f t="shared" si="57"/>
        <v>6</v>
      </c>
      <c r="L641" s="42">
        <f t="shared" si="57"/>
        <v>8</v>
      </c>
      <c r="M641" s="43">
        <f t="shared" si="57"/>
        <v>9</v>
      </c>
      <c r="N641" s="44">
        <f>MIN(D641:M641)</f>
        <v>0</v>
      </c>
      <c r="O641" s="45">
        <f>C641-N641</f>
        <v>30</v>
      </c>
      <c r="P641" s="46">
        <f>O641/C641</f>
        <v>1</v>
      </c>
    </row>
    <row r="642" spans="1:16" ht="9.75" customHeight="1">
      <c r="A642" s="5"/>
      <c r="B642" s="40" t="s">
        <v>109</v>
      </c>
      <c r="C642" s="40">
        <v>4</v>
      </c>
      <c r="D642" s="41">
        <v>3</v>
      </c>
      <c r="E642" s="42">
        <v>3</v>
      </c>
      <c r="F642" s="42">
        <v>3</v>
      </c>
      <c r="G642" s="42">
        <v>2</v>
      </c>
      <c r="H642" s="42">
        <v>2</v>
      </c>
      <c r="I642" s="42">
        <v>2</v>
      </c>
      <c r="J642" s="42">
        <v>2</v>
      </c>
      <c r="K642" s="42">
        <v>2</v>
      </c>
      <c r="L642" s="42">
        <v>2</v>
      </c>
      <c r="M642" s="43">
        <v>3</v>
      </c>
      <c r="N642" s="44">
        <f>MIN(D642:M642)</f>
        <v>2</v>
      </c>
      <c r="O642" s="45">
        <f>C642-N642</f>
        <v>2</v>
      </c>
      <c r="P642" s="46">
        <f>O642/C642</f>
        <v>0.5</v>
      </c>
    </row>
    <row r="643" spans="1:16" ht="9.75" customHeight="1">
      <c r="A643" s="5"/>
      <c r="B643" s="40" t="s">
        <v>296</v>
      </c>
      <c r="C643" s="40"/>
      <c r="D643" s="41"/>
      <c r="E643" s="42"/>
      <c r="F643" s="42"/>
      <c r="G643" s="42"/>
      <c r="H643" s="42"/>
      <c r="I643" s="42"/>
      <c r="J643" s="42"/>
      <c r="K643" s="42"/>
      <c r="L643" s="42"/>
      <c r="M643" s="43"/>
      <c r="N643" s="44"/>
      <c r="O643" s="45"/>
      <c r="P643" s="46"/>
    </row>
    <row r="644" spans="1:16" ht="9.75" customHeight="1">
      <c r="A644" s="5"/>
      <c r="B644" s="40" t="s">
        <v>297</v>
      </c>
      <c r="C644" s="40"/>
      <c r="D644" s="41"/>
      <c r="E644" s="42"/>
      <c r="F644" s="42"/>
      <c r="G644" s="42"/>
      <c r="H644" s="42"/>
      <c r="I644" s="42"/>
      <c r="J644" s="42"/>
      <c r="K644" s="42"/>
      <c r="L644" s="42"/>
      <c r="M644" s="43"/>
      <c r="N644" s="44"/>
      <c r="O644" s="45"/>
      <c r="P644" s="46"/>
    </row>
    <row r="645" spans="1:16" ht="9.75" customHeight="1">
      <c r="A645" s="5"/>
      <c r="B645" s="40" t="s">
        <v>4</v>
      </c>
      <c r="C645" s="40"/>
      <c r="D645" s="41"/>
      <c r="E645" s="42"/>
      <c r="F645" s="42"/>
      <c r="G645" s="42"/>
      <c r="H645" s="42"/>
      <c r="I645" s="42"/>
      <c r="J645" s="42"/>
      <c r="K645" s="42"/>
      <c r="L645" s="42"/>
      <c r="M645" s="43"/>
      <c r="N645" s="44"/>
      <c r="O645" s="45"/>
      <c r="P645" s="46"/>
    </row>
    <row r="646" spans="1:16" ht="9.75" customHeight="1">
      <c r="A646" s="47"/>
      <c r="B646" s="48" t="s">
        <v>5</v>
      </c>
      <c r="C646" s="48">
        <f aca="true" t="shared" si="58" ref="C646:M646">SUM(C631:C635,C641:C645)</f>
        <v>543</v>
      </c>
      <c r="D646" s="49">
        <f t="shared" si="58"/>
        <v>144</v>
      </c>
      <c r="E646" s="50">
        <f t="shared" si="58"/>
        <v>87</v>
      </c>
      <c r="F646" s="50">
        <f t="shared" si="58"/>
        <v>24</v>
      </c>
      <c r="G646" s="50">
        <f t="shared" si="58"/>
        <v>6</v>
      </c>
      <c r="H646" s="50">
        <f t="shared" si="58"/>
        <v>7</v>
      </c>
      <c r="I646" s="50">
        <f t="shared" si="58"/>
        <v>4</v>
      </c>
      <c r="J646" s="50">
        <f t="shared" si="58"/>
        <v>8</v>
      </c>
      <c r="K646" s="50">
        <f t="shared" si="58"/>
        <v>20</v>
      </c>
      <c r="L646" s="50">
        <f t="shared" si="58"/>
        <v>41</v>
      </c>
      <c r="M646" s="51">
        <f t="shared" si="58"/>
        <v>60</v>
      </c>
      <c r="N646" s="52">
        <f>MIN(D646:M646)</f>
        <v>4</v>
      </c>
      <c r="O646" s="53">
        <f>C646-N646</f>
        <v>539</v>
      </c>
      <c r="P646" s="54">
        <f>O646/C646</f>
        <v>0.992633517495396</v>
      </c>
    </row>
    <row r="647" spans="1:16" ht="9.75" customHeight="1">
      <c r="A647" s="39" t="s">
        <v>41</v>
      </c>
      <c r="B647" s="55" t="s">
        <v>0</v>
      </c>
      <c r="C647" s="55"/>
      <c r="D647" s="56"/>
      <c r="E647" s="57"/>
      <c r="F647" s="57"/>
      <c r="G647" s="57"/>
      <c r="H647" s="57"/>
      <c r="I647" s="57"/>
      <c r="J647" s="57"/>
      <c r="K647" s="57"/>
      <c r="L647" s="57"/>
      <c r="M647" s="58"/>
      <c r="N647" s="59"/>
      <c r="O647" s="60"/>
      <c r="P647" s="61"/>
    </row>
    <row r="648" spans="1:16" ht="9.75" customHeight="1">
      <c r="A648" s="5"/>
      <c r="B648" s="40" t="s">
        <v>1</v>
      </c>
      <c r="C648" s="40"/>
      <c r="D648" s="41"/>
      <c r="E648" s="42"/>
      <c r="F648" s="42"/>
      <c r="G648" s="42"/>
      <c r="H648" s="42"/>
      <c r="I648" s="42"/>
      <c r="J648" s="42"/>
      <c r="K648" s="42"/>
      <c r="L648" s="42"/>
      <c r="M648" s="43"/>
      <c r="N648" s="44"/>
      <c r="O648" s="45"/>
      <c r="P648" s="46"/>
    </row>
    <row r="649" spans="1:16" ht="9.75" customHeight="1">
      <c r="A649" s="5"/>
      <c r="B649" s="40" t="s">
        <v>2</v>
      </c>
      <c r="C649" s="40"/>
      <c r="D649" s="41"/>
      <c r="E649" s="42"/>
      <c r="F649" s="42"/>
      <c r="G649" s="42"/>
      <c r="H649" s="42"/>
      <c r="I649" s="42"/>
      <c r="J649" s="42"/>
      <c r="K649" s="42"/>
      <c r="L649" s="42"/>
      <c r="M649" s="43"/>
      <c r="N649" s="44"/>
      <c r="O649" s="45"/>
      <c r="P649" s="46"/>
    </row>
    <row r="650" spans="1:16" ht="9.75" customHeight="1">
      <c r="A650" s="5"/>
      <c r="B650" s="40" t="s">
        <v>495</v>
      </c>
      <c r="C650" s="40"/>
      <c r="D650" s="41"/>
      <c r="E650" s="42"/>
      <c r="F650" s="42"/>
      <c r="G650" s="42"/>
      <c r="H650" s="42"/>
      <c r="I650" s="42"/>
      <c r="J650" s="42"/>
      <c r="K650" s="42"/>
      <c r="L650" s="42"/>
      <c r="M650" s="43"/>
      <c r="N650" s="44"/>
      <c r="O650" s="45"/>
      <c r="P650" s="46"/>
    </row>
    <row r="651" spans="1:16" ht="9.75" customHeight="1">
      <c r="A651" s="5"/>
      <c r="B651" s="40" t="s">
        <v>3</v>
      </c>
      <c r="C651" s="40"/>
      <c r="D651" s="41"/>
      <c r="E651" s="42"/>
      <c r="F651" s="42"/>
      <c r="G651" s="42"/>
      <c r="H651" s="42"/>
      <c r="I651" s="42"/>
      <c r="J651" s="42"/>
      <c r="K651" s="42"/>
      <c r="L651" s="42"/>
      <c r="M651" s="43"/>
      <c r="N651" s="44"/>
      <c r="O651" s="45"/>
      <c r="P651" s="46"/>
    </row>
    <row r="652" spans="1:16" ht="9.75" customHeight="1">
      <c r="A652" s="5"/>
      <c r="B652" s="40" t="s">
        <v>300</v>
      </c>
      <c r="C652" s="40"/>
      <c r="D652" s="41"/>
      <c r="E652" s="42"/>
      <c r="F652" s="42"/>
      <c r="G652" s="42"/>
      <c r="H652" s="42"/>
      <c r="I652" s="42"/>
      <c r="J652" s="42"/>
      <c r="K652" s="42"/>
      <c r="L652" s="42"/>
      <c r="M652" s="43"/>
      <c r="N652" s="44"/>
      <c r="O652" s="45"/>
      <c r="P652" s="46"/>
    </row>
    <row r="653" spans="1:16" ht="9.75" customHeight="1">
      <c r="A653" s="5"/>
      <c r="B653" s="40" t="s">
        <v>300</v>
      </c>
      <c r="C653" s="40"/>
      <c r="D653" s="41"/>
      <c r="E653" s="42"/>
      <c r="F653" s="42"/>
      <c r="G653" s="42"/>
      <c r="H653" s="42"/>
      <c r="I653" s="42"/>
      <c r="J653" s="42"/>
      <c r="K653" s="42"/>
      <c r="L653" s="42"/>
      <c r="M653" s="43"/>
      <c r="N653" s="44"/>
      <c r="O653" s="45"/>
      <c r="P653" s="46"/>
    </row>
    <row r="654" spans="1:16" ht="9.75" customHeight="1">
      <c r="A654" s="5"/>
      <c r="B654" s="40" t="s">
        <v>300</v>
      </c>
      <c r="C654" s="40"/>
      <c r="D654" s="41"/>
      <c r="E654" s="42"/>
      <c r="F654" s="42"/>
      <c r="G654" s="42"/>
      <c r="H654" s="42"/>
      <c r="I654" s="42"/>
      <c r="J654" s="42"/>
      <c r="K654" s="42"/>
      <c r="L654" s="42"/>
      <c r="M654" s="43"/>
      <c r="N654" s="44"/>
      <c r="O654" s="45"/>
      <c r="P654" s="46"/>
    </row>
    <row r="655" spans="1:16" ht="9.75" customHeight="1">
      <c r="A655" s="5"/>
      <c r="B655" s="40" t="s">
        <v>300</v>
      </c>
      <c r="C655" s="40"/>
      <c r="D655" s="41"/>
      <c r="E655" s="42"/>
      <c r="F655" s="42"/>
      <c r="G655" s="42"/>
      <c r="H655" s="42"/>
      <c r="I655" s="42"/>
      <c r="J655" s="42"/>
      <c r="K655" s="42"/>
      <c r="L655" s="42"/>
      <c r="M655" s="43"/>
      <c r="N655" s="44"/>
      <c r="O655" s="45"/>
      <c r="P655" s="46"/>
    </row>
    <row r="656" spans="1:16" ht="9.75" customHeight="1">
      <c r="A656" s="5"/>
      <c r="B656" s="40" t="s">
        <v>300</v>
      </c>
      <c r="C656" s="40"/>
      <c r="D656" s="41"/>
      <c r="E656" s="42"/>
      <c r="F656" s="42"/>
      <c r="G656" s="42"/>
      <c r="H656" s="42"/>
      <c r="I656" s="42"/>
      <c r="J656" s="42"/>
      <c r="K656" s="42"/>
      <c r="L656" s="42"/>
      <c r="M656" s="43"/>
      <c r="N656" s="44"/>
      <c r="O656" s="45"/>
      <c r="P656" s="46"/>
    </row>
    <row r="657" spans="1:16" ht="9.75" customHeight="1">
      <c r="A657" s="5"/>
      <c r="B657" s="40" t="s">
        <v>301</v>
      </c>
      <c r="C657" s="40"/>
      <c r="D657" s="41"/>
      <c r="E657" s="42"/>
      <c r="F657" s="42"/>
      <c r="G657" s="42"/>
      <c r="H657" s="42"/>
      <c r="I657" s="42"/>
      <c r="J657" s="42"/>
      <c r="K657" s="42"/>
      <c r="L657" s="42"/>
      <c r="M657" s="43"/>
      <c r="N657" s="44"/>
      <c r="O657" s="45"/>
      <c r="P657" s="46"/>
    </row>
    <row r="658" spans="1:16" ht="9.75" customHeight="1">
      <c r="A658" s="5"/>
      <c r="B658" s="40" t="s">
        <v>109</v>
      </c>
      <c r="C658" s="40"/>
      <c r="D658" s="41"/>
      <c r="E658" s="42"/>
      <c r="F658" s="42"/>
      <c r="G658" s="42"/>
      <c r="H658" s="42"/>
      <c r="I658" s="42"/>
      <c r="J658" s="42"/>
      <c r="K658" s="42"/>
      <c r="L658" s="42"/>
      <c r="M658" s="43"/>
      <c r="N658" s="44"/>
      <c r="O658" s="45"/>
      <c r="P658" s="46"/>
    </row>
    <row r="659" spans="1:16" ht="9.75" customHeight="1">
      <c r="A659" s="5"/>
      <c r="B659" s="40" t="s">
        <v>296</v>
      </c>
      <c r="C659" s="40">
        <v>2</v>
      </c>
      <c r="D659" s="41">
        <v>2</v>
      </c>
      <c r="E659" s="42">
        <v>1</v>
      </c>
      <c r="F659" s="42">
        <v>1</v>
      </c>
      <c r="G659" s="42">
        <v>1</v>
      </c>
      <c r="H659" s="42">
        <v>1</v>
      </c>
      <c r="I659" s="42">
        <v>1</v>
      </c>
      <c r="J659" s="42">
        <v>1</v>
      </c>
      <c r="K659" s="42">
        <v>2</v>
      </c>
      <c r="L659" s="42">
        <v>1</v>
      </c>
      <c r="M659" s="43">
        <v>2</v>
      </c>
      <c r="N659" s="44">
        <f aca="true" t="shared" si="59" ref="N659:N664">MIN(D659:M659)</f>
        <v>1</v>
      </c>
      <c r="O659" s="45">
        <f aca="true" t="shared" si="60" ref="O659:O664">C659-N659</f>
        <v>1</v>
      </c>
      <c r="P659" s="46">
        <f aca="true" t="shared" si="61" ref="P659:P664">O659/C659</f>
        <v>0.5</v>
      </c>
    </row>
    <row r="660" spans="1:16" ht="9.75" customHeight="1">
      <c r="A660" s="5"/>
      <c r="B660" s="40" t="s">
        <v>297</v>
      </c>
      <c r="C660" s="40">
        <v>2</v>
      </c>
      <c r="D660" s="41">
        <v>1</v>
      </c>
      <c r="E660" s="42">
        <v>1</v>
      </c>
      <c r="F660" s="42">
        <v>1</v>
      </c>
      <c r="G660" s="42">
        <v>1</v>
      </c>
      <c r="H660" s="42">
        <v>1</v>
      </c>
      <c r="I660" s="42">
        <v>1</v>
      </c>
      <c r="J660" s="42">
        <v>0</v>
      </c>
      <c r="K660" s="42">
        <v>1</v>
      </c>
      <c r="L660" s="42">
        <v>0</v>
      </c>
      <c r="M660" s="43">
        <v>0</v>
      </c>
      <c r="N660" s="44">
        <f t="shared" si="59"/>
        <v>0</v>
      </c>
      <c r="O660" s="45">
        <f t="shared" si="60"/>
        <v>2</v>
      </c>
      <c r="P660" s="46">
        <f t="shared" si="61"/>
        <v>1</v>
      </c>
    </row>
    <row r="661" spans="1:16" ht="9.75" customHeight="1">
      <c r="A661" s="5"/>
      <c r="B661" s="40" t="s">
        <v>4</v>
      </c>
      <c r="C661" s="40"/>
      <c r="D661" s="41"/>
      <c r="E661" s="42"/>
      <c r="F661" s="42"/>
      <c r="G661" s="42"/>
      <c r="H661" s="42"/>
      <c r="I661" s="42"/>
      <c r="J661" s="42"/>
      <c r="K661" s="42"/>
      <c r="L661" s="42"/>
      <c r="M661" s="43"/>
      <c r="N661" s="44"/>
      <c r="O661" s="45"/>
      <c r="P661" s="46"/>
    </row>
    <row r="662" spans="1:16" ht="9.75" customHeight="1">
      <c r="A662" s="47"/>
      <c r="B662" s="48" t="s">
        <v>5</v>
      </c>
      <c r="C662" s="48">
        <f aca="true" t="shared" si="62" ref="C662:M662">SUM(C647:C651,C657:C661)</f>
        <v>4</v>
      </c>
      <c r="D662" s="49">
        <f t="shared" si="62"/>
        <v>3</v>
      </c>
      <c r="E662" s="50">
        <f t="shared" si="62"/>
        <v>2</v>
      </c>
      <c r="F662" s="50">
        <f t="shared" si="62"/>
        <v>2</v>
      </c>
      <c r="G662" s="50">
        <f t="shared" si="62"/>
        <v>2</v>
      </c>
      <c r="H662" s="50">
        <f t="shared" si="62"/>
        <v>2</v>
      </c>
      <c r="I662" s="50">
        <f t="shared" si="62"/>
        <v>2</v>
      </c>
      <c r="J662" s="50">
        <f t="shared" si="62"/>
        <v>1</v>
      </c>
      <c r="K662" s="50">
        <f t="shared" si="62"/>
        <v>3</v>
      </c>
      <c r="L662" s="50">
        <f t="shared" si="62"/>
        <v>1</v>
      </c>
      <c r="M662" s="51">
        <f t="shared" si="62"/>
        <v>2</v>
      </c>
      <c r="N662" s="52">
        <f t="shared" si="59"/>
        <v>1</v>
      </c>
      <c r="O662" s="53">
        <f t="shared" si="60"/>
        <v>3</v>
      </c>
      <c r="P662" s="54">
        <f t="shared" si="61"/>
        <v>0.75</v>
      </c>
    </row>
    <row r="663" spans="1:16" ht="9.75" customHeight="1">
      <c r="A663" s="39" t="s">
        <v>42</v>
      </c>
      <c r="B663" s="55" t="s">
        <v>0</v>
      </c>
      <c r="C663" s="55">
        <v>34</v>
      </c>
      <c r="D663" s="56">
        <v>30</v>
      </c>
      <c r="E663" s="57">
        <v>19</v>
      </c>
      <c r="F663" s="57">
        <v>11</v>
      </c>
      <c r="G663" s="57">
        <v>5</v>
      </c>
      <c r="H663" s="57">
        <v>5</v>
      </c>
      <c r="I663" s="57">
        <v>9</v>
      </c>
      <c r="J663" s="57">
        <v>6</v>
      </c>
      <c r="K663" s="57">
        <v>7</v>
      </c>
      <c r="L663" s="57">
        <v>11</v>
      </c>
      <c r="M663" s="58">
        <v>15</v>
      </c>
      <c r="N663" s="59">
        <f t="shared" si="59"/>
        <v>5</v>
      </c>
      <c r="O663" s="60">
        <f t="shared" si="60"/>
        <v>29</v>
      </c>
      <c r="P663" s="61">
        <f t="shared" si="61"/>
        <v>0.8529411764705882</v>
      </c>
    </row>
    <row r="664" spans="1:16" ht="9.75" customHeight="1">
      <c r="A664" s="5"/>
      <c r="B664" s="40" t="s">
        <v>1</v>
      </c>
      <c r="C664" s="40">
        <v>74</v>
      </c>
      <c r="D664" s="41">
        <v>59</v>
      </c>
      <c r="E664" s="42">
        <v>29</v>
      </c>
      <c r="F664" s="42">
        <v>3</v>
      </c>
      <c r="G664" s="42">
        <v>0</v>
      </c>
      <c r="H664" s="42">
        <v>0</v>
      </c>
      <c r="I664" s="42">
        <v>1</v>
      </c>
      <c r="J664" s="42">
        <v>0</v>
      </c>
      <c r="K664" s="42">
        <v>3</v>
      </c>
      <c r="L664" s="42">
        <v>9</v>
      </c>
      <c r="M664" s="43">
        <v>19</v>
      </c>
      <c r="N664" s="44">
        <f t="shared" si="59"/>
        <v>0</v>
      </c>
      <c r="O664" s="45">
        <f t="shared" si="60"/>
        <v>74</v>
      </c>
      <c r="P664" s="46">
        <f t="shared" si="61"/>
        <v>1</v>
      </c>
    </row>
    <row r="665" spans="1:16" ht="9.75" customHeight="1">
      <c r="A665" s="5"/>
      <c r="B665" s="40" t="s">
        <v>2</v>
      </c>
      <c r="C665" s="40"/>
      <c r="D665" s="41"/>
      <c r="E665" s="42"/>
      <c r="F665" s="42"/>
      <c r="G665" s="42"/>
      <c r="H665" s="42"/>
      <c r="I665" s="42"/>
      <c r="J665" s="42"/>
      <c r="K665" s="42"/>
      <c r="L665" s="42"/>
      <c r="M665" s="43"/>
      <c r="N665" s="44"/>
      <c r="O665" s="45"/>
      <c r="P665" s="46"/>
    </row>
    <row r="666" spans="1:16" ht="9.75" customHeight="1">
      <c r="A666" s="5"/>
      <c r="B666" s="40" t="s">
        <v>495</v>
      </c>
      <c r="C666" s="40">
        <v>4</v>
      </c>
      <c r="D666" s="41">
        <v>2</v>
      </c>
      <c r="E666" s="42">
        <v>0</v>
      </c>
      <c r="F666" s="42">
        <v>0</v>
      </c>
      <c r="G666" s="42">
        <v>0</v>
      </c>
      <c r="H666" s="42">
        <v>0</v>
      </c>
      <c r="I666" s="42">
        <v>0</v>
      </c>
      <c r="J666" s="42">
        <v>0</v>
      </c>
      <c r="K666" s="42">
        <v>0</v>
      </c>
      <c r="L666" s="42">
        <v>0</v>
      </c>
      <c r="M666" s="43">
        <v>0</v>
      </c>
      <c r="N666" s="44">
        <f>MIN(D666:M666)</f>
        <v>0</v>
      </c>
      <c r="O666" s="45">
        <f>C666-N666</f>
        <v>4</v>
      </c>
      <c r="P666" s="46">
        <f>O666/C666</f>
        <v>1</v>
      </c>
    </row>
    <row r="667" spans="1:16" ht="9.75" customHeight="1">
      <c r="A667" s="5"/>
      <c r="B667" s="40" t="s">
        <v>3</v>
      </c>
      <c r="C667" s="40">
        <v>1</v>
      </c>
      <c r="D667" s="41">
        <v>1</v>
      </c>
      <c r="E667" s="42">
        <v>1</v>
      </c>
      <c r="F667" s="42">
        <v>1</v>
      </c>
      <c r="G667" s="42">
        <v>1</v>
      </c>
      <c r="H667" s="42">
        <v>1</v>
      </c>
      <c r="I667" s="42">
        <v>1</v>
      </c>
      <c r="J667" s="42">
        <v>1</v>
      </c>
      <c r="K667" s="42">
        <v>1</v>
      </c>
      <c r="L667" s="42">
        <v>1</v>
      </c>
      <c r="M667" s="43">
        <v>1</v>
      </c>
      <c r="N667" s="44">
        <f>MIN(D667:M667)</f>
        <v>1</v>
      </c>
      <c r="O667" s="45">
        <f>C667-N667</f>
        <v>0</v>
      </c>
      <c r="P667" s="46">
        <f>O667/C667</f>
        <v>0</v>
      </c>
    </row>
    <row r="668" spans="1:16" ht="9.75" customHeight="1">
      <c r="A668" s="5"/>
      <c r="B668" s="40" t="s">
        <v>300</v>
      </c>
      <c r="C668" s="40"/>
      <c r="D668" s="41"/>
      <c r="E668" s="42"/>
      <c r="F668" s="42"/>
      <c r="G668" s="42"/>
      <c r="H668" s="42"/>
      <c r="I668" s="42"/>
      <c r="J668" s="42"/>
      <c r="K668" s="42"/>
      <c r="L668" s="42"/>
      <c r="M668" s="43"/>
      <c r="N668" s="44"/>
      <c r="O668" s="45"/>
      <c r="P668" s="46"/>
    </row>
    <row r="669" spans="1:16" ht="9.75" customHeight="1">
      <c r="A669" s="5"/>
      <c r="B669" s="40" t="s">
        <v>300</v>
      </c>
      <c r="C669" s="40"/>
      <c r="D669" s="41"/>
      <c r="E669" s="42"/>
      <c r="F669" s="42"/>
      <c r="G669" s="42"/>
      <c r="H669" s="42"/>
      <c r="I669" s="42"/>
      <c r="J669" s="42"/>
      <c r="K669" s="42"/>
      <c r="L669" s="42"/>
      <c r="M669" s="43"/>
      <c r="N669" s="44"/>
      <c r="O669" s="45"/>
      <c r="P669" s="46"/>
    </row>
    <row r="670" spans="1:16" ht="9.75" customHeight="1">
      <c r="A670" s="5"/>
      <c r="B670" s="40" t="s">
        <v>300</v>
      </c>
      <c r="C670" s="40"/>
      <c r="D670" s="41"/>
      <c r="E670" s="42"/>
      <c r="F670" s="42"/>
      <c r="G670" s="42"/>
      <c r="H670" s="42"/>
      <c r="I670" s="42"/>
      <c r="J670" s="42"/>
      <c r="K670" s="42"/>
      <c r="L670" s="42"/>
      <c r="M670" s="43"/>
      <c r="N670" s="44"/>
      <c r="O670" s="45"/>
      <c r="P670" s="46"/>
    </row>
    <row r="671" spans="1:16" ht="9.75" customHeight="1">
      <c r="A671" s="5"/>
      <c r="B671" s="40" t="s">
        <v>300</v>
      </c>
      <c r="C671" s="40"/>
      <c r="D671" s="41"/>
      <c r="E671" s="42"/>
      <c r="F671" s="42"/>
      <c r="G671" s="42"/>
      <c r="H671" s="42"/>
      <c r="I671" s="42"/>
      <c r="J671" s="42"/>
      <c r="K671" s="42"/>
      <c r="L671" s="42"/>
      <c r="M671" s="43"/>
      <c r="N671" s="44"/>
      <c r="O671" s="45"/>
      <c r="P671" s="46"/>
    </row>
    <row r="672" spans="1:16" ht="9.75" customHeight="1">
      <c r="A672" s="5"/>
      <c r="B672" s="40" t="s">
        <v>300</v>
      </c>
      <c r="C672" s="40"/>
      <c r="D672" s="41"/>
      <c r="E672" s="42"/>
      <c r="F672" s="42"/>
      <c r="G672" s="42"/>
      <c r="H672" s="42"/>
      <c r="I672" s="42"/>
      <c r="J672" s="42"/>
      <c r="K672" s="42"/>
      <c r="L672" s="42"/>
      <c r="M672" s="43"/>
      <c r="N672" s="44"/>
      <c r="O672" s="45"/>
      <c r="P672" s="46"/>
    </row>
    <row r="673" spans="1:16" ht="9.75" customHeight="1">
      <c r="A673" s="5"/>
      <c r="B673" s="40" t="s">
        <v>301</v>
      </c>
      <c r="C673" s="40"/>
      <c r="D673" s="41"/>
      <c r="E673" s="42"/>
      <c r="F673" s="42"/>
      <c r="G673" s="42"/>
      <c r="H673" s="42"/>
      <c r="I673" s="42"/>
      <c r="J673" s="42"/>
      <c r="K673" s="42"/>
      <c r="L673" s="42"/>
      <c r="M673" s="43"/>
      <c r="N673" s="44"/>
      <c r="O673" s="45"/>
      <c r="P673" s="46"/>
    </row>
    <row r="674" spans="1:16" ht="9.75" customHeight="1">
      <c r="A674" s="5"/>
      <c r="B674" s="40" t="s">
        <v>109</v>
      </c>
      <c r="C674" s="40">
        <v>5</v>
      </c>
      <c r="D674" s="41">
        <v>3</v>
      </c>
      <c r="E674" s="42">
        <v>3</v>
      </c>
      <c r="F674" s="42">
        <v>2</v>
      </c>
      <c r="G674" s="42">
        <v>1</v>
      </c>
      <c r="H674" s="42">
        <v>1</v>
      </c>
      <c r="I674" s="42">
        <v>2</v>
      </c>
      <c r="J674" s="42">
        <v>2</v>
      </c>
      <c r="K674" s="42">
        <v>1</v>
      </c>
      <c r="L674" s="42">
        <v>3</v>
      </c>
      <c r="M674" s="43">
        <v>3</v>
      </c>
      <c r="N674" s="44">
        <f>MIN(D674:M674)</f>
        <v>1</v>
      </c>
      <c r="O674" s="45">
        <f>C674-N674</f>
        <v>4</v>
      </c>
      <c r="P674" s="46">
        <f>O674/C674</f>
        <v>0.8</v>
      </c>
    </row>
    <row r="675" spans="1:16" ht="9.75" customHeight="1">
      <c r="A675" s="5"/>
      <c r="B675" s="40" t="s">
        <v>296</v>
      </c>
      <c r="C675" s="40"/>
      <c r="D675" s="41"/>
      <c r="E675" s="42"/>
      <c r="F675" s="42"/>
      <c r="G675" s="42"/>
      <c r="H675" s="42"/>
      <c r="I675" s="42"/>
      <c r="J675" s="42"/>
      <c r="K675" s="42"/>
      <c r="L675" s="42"/>
      <c r="M675" s="43"/>
      <c r="N675" s="44"/>
      <c r="O675" s="45"/>
      <c r="P675" s="46"/>
    </row>
    <row r="676" spans="1:16" ht="9.75" customHeight="1">
      <c r="A676" s="5"/>
      <c r="B676" s="40" t="s">
        <v>297</v>
      </c>
      <c r="C676" s="40"/>
      <c r="D676" s="41"/>
      <c r="E676" s="42"/>
      <c r="F676" s="42"/>
      <c r="G676" s="42"/>
      <c r="H676" s="42"/>
      <c r="I676" s="42"/>
      <c r="J676" s="42"/>
      <c r="K676" s="42"/>
      <c r="L676" s="42"/>
      <c r="M676" s="43"/>
      <c r="N676" s="44"/>
      <c r="O676" s="45"/>
      <c r="P676" s="46"/>
    </row>
    <row r="677" spans="1:16" ht="9.75" customHeight="1">
      <c r="A677" s="5"/>
      <c r="B677" s="40" t="s">
        <v>4</v>
      </c>
      <c r="C677" s="40"/>
      <c r="D677" s="41"/>
      <c r="E677" s="42"/>
      <c r="F677" s="42"/>
      <c r="G677" s="42"/>
      <c r="H677" s="42"/>
      <c r="I677" s="42"/>
      <c r="J677" s="42"/>
      <c r="K677" s="42"/>
      <c r="L677" s="42"/>
      <c r="M677" s="43"/>
      <c r="N677" s="44"/>
      <c r="O677" s="45"/>
      <c r="P677" s="46"/>
    </row>
    <row r="678" spans="1:16" ht="9.75" customHeight="1">
      <c r="A678" s="47"/>
      <c r="B678" s="48" t="s">
        <v>5</v>
      </c>
      <c r="C678" s="48">
        <f aca="true" t="shared" si="63" ref="C678:M678">SUM(C663:C667,C673:C677)</f>
        <v>118</v>
      </c>
      <c r="D678" s="49">
        <f t="shared" si="63"/>
        <v>95</v>
      </c>
      <c r="E678" s="50">
        <f t="shared" si="63"/>
        <v>52</v>
      </c>
      <c r="F678" s="50">
        <f t="shared" si="63"/>
        <v>17</v>
      </c>
      <c r="G678" s="50">
        <f t="shared" si="63"/>
        <v>7</v>
      </c>
      <c r="H678" s="50">
        <f t="shared" si="63"/>
        <v>7</v>
      </c>
      <c r="I678" s="50">
        <f t="shared" si="63"/>
        <v>13</v>
      </c>
      <c r="J678" s="50">
        <f t="shared" si="63"/>
        <v>9</v>
      </c>
      <c r="K678" s="50">
        <f t="shared" si="63"/>
        <v>12</v>
      </c>
      <c r="L678" s="50">
        <f t="shared" si="63"/>
        <v>24</v>
      </c>
      <c r="M678" s="51">
        <f t="shared" si="63"/>
        <v>38</v>
      </c>
      <c r="N678" s="52">
        <f>MIN(D678:M678)</f>
        <v>7</v>
      </c>
      <c r="O678" s="53">
        <f>C678-N678</f>
        <v>111</v>
      </c>
      <c r="P678" s="54">
        <f>O678/C678</f>
        <v>0.940677966101695</v>
      </c>
    </row>
    <row r="679" spans="1:16" ht="9.75" customHeight="1">
      <c r="A679" s="39" t="s">
        <v>43</v>
      </c>
      <c r="B679" s="55" t="s">
        <v>0</v>
      </c>
      <c r="C679" s="55">
        <v>29</v>
      </c>
      <c r="D679" s="56">
        <v>25</v>
      </c>
      <c r="E679" s="57">
        <v>18</v>
      </c>
      <c r="F679" s="57">
        <v>7</v>
      </c>
      <c r="G679" s="57">
        <v>5</v>
      </c>
      <c r="H679" s="57">
        <v>5</v>
      </c>
      <c r="I679" s="57">
        <v>6</v>
      </c>
      <c r="J679" s="57">
        <v>6</v>
      </c>
      <c r="K679" s="57">
        <v>9</v>
      </c>
      <c r="L679" s="57">
        <v>18</v>
      </c>
      <c r="M679" s="58">
        <v>19</v>
      </c>
      <c r="N679" s="59">
        <f>MIN(D679:M679)</f>
        <v>5</v>
      </c>
      <c r="O679" s="60">
        <f>C679-N679</f>
        <v>24</v>
      </c>
      <c r="P679" s="61">
        <f>O679/C679</f>
        <v>0.8275862068965517</v>
      </c>
    </row>
    <row r="680" spans="1:16" ht="9.75" customHeight="1">
      <c r="A680" s="5"/>
      <c r="B680" s="40" t="s">
        <v>1</v>
      </c>
      <c r="C680" s="40">
        <v>67</v>
      </c>
      <c r="D680" s="41">
        <v>50</v>
      </c>
      <c r="E680" s="42">
        <v>19</v>
      </c>
      <c r="F680" s="42">
        <v>2</v>
      </c>
      <c r="G680" s="42">
        <v>0</v>
      </c>
      <c r="H680" s="42">
        <v>2</v>
      </c>
      <c r="I680" s="42">
        <v>5</v>
      </c>
      <c r="J680" s="42">
        <v>5</v>
      </c>
      <c r="K680" s="42">
        <v>10</v>
      </c>
      <c r="L680" s="42">
        <v>18</v>
      </c>
      <c r="M680" s="43">
        <v>24</v>
      </c>
      <c r="N680" s="44">
        <f>MIN(D680:M680)</f>
        <v>0</v>
      </c>
      <c r="O680" s="45">
        <f>C680-N680</f>
        <v>67</v>
      </c>
      <c r="P680" s="46">
        <f>O680/C680</f>
        <v>1</v>
      </c>
    </row>
    <row r="681" spans="1:16" ht="9.75" customHeight="1">
      <c r="A681" s="5"/>
      <c r="B681" s="40" t="s">
        <v>2</v>
      </c>
      <c r="C681" s="40"/>
      <c r="D681" s="41"/>
      <c r="E681" s="42"/>
      <c r="F681" s="42"/>
      <c r="G681" s="42"/>
      <c r="H681" s="42"/>
      <c r="I681" s="42"/>
      <c r="J681" s="42"/>
      <c r="K681" s="42"/>
      <c r="L681" s="42"/>
      <c r="M681" s="43"/>
      <c r="N681" s="44"/>
      <c r="O681" s="45"/>
      <c r="P681" s="46"/>
    </row>
    <row r="682" spans="1:16" ht="9.75" customHeight="1">
      <c r="A682" s="5"/>
      <c r="B682" s="40" t="s">
        <v>495</v>
      </c>
      <c r="C682" s="40">
        <v>18</v>
      </c>
      <c r="D682" s="41">
        <v>13</v>
      </c>
      <c r="E682" s="42">
        <v>1</v>
      </c>
      <c r="F682" s="42">
        <v>0</v>
      </c>
      <c r="G682" s="42">
        <v>0</v>
      </c>
      <c r="H682" s="42">
        <v>0</v>
      </c>
      <c r="I682" s="42">
        <v>5</v>
      </c>
      <c r="J682" s="42">
        <v>1</v>
      </c>
      <c r="K682" s="42">
        <v>3</v>
      </c>
      <c r="L682" s="42">
        <v>3</v>
      </c>
      <c r="M682" s="43">
        <v>4</v>
      </c>
      <c r="N682" s="44">
        <f>MIN(D682:M682)</f>
        <v>0</v>
      </c>
      <c r="O682" s="45">
        <f>C682-N682</f>
        <v>18</v>
      </c>
      <c r="P682" s="46">
        <f>O682/C682</f>
        <v>1</v>
      </c>
    </row>
    <row r="683" spans="1:16" ht="9.75" customHeight="1">
      <c r="A683" s="5"/>
      <c r="B683" s="40" t="s">
        <v>3</v>
      </c>
      <c r="C683" s="40">
        <v>1</v>
      </c>
      <c r="D683" s="41">
        <v>0</v>
      </c>
      <c r="E683" s="42">
        <v>0</v>
      </c>
      <c r="F683" s="42">
        <v>0</v>
      </c>
      <c r="G683" s="42">
        <v>0</v>
      </c>
      <c r="H683" s="42">
        <v>0</v>
      </c>
      <c r="I683" s="42">
        <v>0</v>
      </c>
      <c r="J683" s="42">
        <v>0</v>
      </c>
      <c r="K683" s="42">
        <v>0</v>
      </c>
      <c r="L683" s="42">
        <v>0</v>
      </c>
      <c r="M683" s="43">
        <v>0</v>
      </c>
      <c r="N683" s="44">
        <f>MIN(D683:M683)</f>
        <v>0</v>
      </c>
      <c r="O683" s="45">
        <f>C683-N683</f>
        <v>1</v>
      </c>
      <c r="P683" s="46">
        <f>O683/C683</f>
        <v>1</v>
      </c>
    </row>
    <row r="684" spans="1:16" ht="9.75" customHeight="1">
      <c r="A684" s="5"/>
      <c r="B684" s="40" t="s">
        <v>393</v>
      </c>
      <c r="C684" s="40">
        <v>1</v>
      </c>
      <c r="D684" s="41">
        <v>1</v>
      </c>
      <c r="E684" s="42">
        <v>0</v>
      </c>
      <c r="F684" s="42">
        <v>0</v>
      </c>
      <c r="G684" s="42">
        <v>1</v>
      </c>
      <c r="H684" s="42">
        <v>1</v>
      </c>
      <c r="I684" s="42">
        <v>0</v>
      </c>
      <c r="J684" s="42">
        <v>0</v>
      </c>
      <c r="K684" s="42">
        <v>1</v>
      </c>
      <c r="L684" s="42">
        <v>1</v>
      </c>
      <c r="M684" s="43">
        <v>1</v>
      </c>
      <c r="N684" s="44">
        <f>MIN(D684:M684)</f>
        <v>0</v>
      </c>
      <c r="O684" s="45">
        <f>C684-N684</f>
        <v>1</v>
      </c>
      <c r="P684" s="46">
        <f>O684/C684</f>
        <v>1</v>
      </c>
    </row>
    <row r="685" spans="1:16" ht="9.75" customHeight="1">
      <c r="A685" s="5"/>
      <c r="B685" s="40" t="s">
        <v>300</v>
      </c>
      <c r="C685" s="40"/>
      <c r="D685" s="41"/>
      <c r="E685" s="42"/>
      <c r="F685" s="42"/>
      <c r="G685" s="42"/>
      <c r="H685" s="42"/>
      <c r="I685" s="42"/>
      <c r="J685" s="42"/>
      <c r="K685" s="42"/>
      <c r="L685" s="42"/>
      <c r="M685" s="43"/>
      <c r="N685" s="44"/>
      <c r="O685" s="45"/>
      <c r="P685" s="46"/>
    </row>
    <row r="686" spans="1:16" ht="9.75" customHeight="1">
      <c r="A686" s="5"/>
      <c r="B686" s="40" t="s">
        <v>300</v>
      </c>
      <c r="C686" s="40"/>
      <c r="D686" s="41"/>
      <c r="E686" s="42"/>
      <c r="F686" s="42"/>
      <c r="G686" s="42"/>
      <c r="H686" s="42"/>
      <c r="I686" s="42"/>
      <c r="J686" s="42"/>
      <c r="K686" s="42"/>
      <c r="L686" s="42"/>
      <c r="M686" s="43"/>
      <c r="N686" s="44"/>
      <c r="O686" s="45"/>
      <c r="P686" s="46"/>
    </row>
    <row r="687" spans="1:16" ht="9.75" customHeight="1">
      <c r="A687" s="5"/>
      <c r="B687" s="40" t="s">
        <v>300</v>
      </c>
      <c r="C687" s="40"/>
      <c r="D687" s="41"/>
      <c r="E687" s="42"/>
      <c r="F687" s="42"/>
      <c r="G687" s="42"/>
      <c r="H687" s="42"/>
      <c r="I687" s="42"/>
      <c r="J687" s="42"/>
      <c r="K687" s="42"/>
      <c r="L687" s="42"/>
      <c r="M687" s="43"/>
      <c r="N687" s="44"/>
      <c r="O687" s="45"/>
      <c r="P687" s="46"/>
    </row>
    <row r="688" spans="1:16" ht="9.75" customHeight="1">
      <c r="A688" s="5"/>
      <c r="B688" s="40" t="s">
        <v>300</v>
      </c>
      <c r="C688" s="40"/>
      <c r="D688" s="41"/>
      <c r="E688" s="42"/>
      <c r="F688" s="42"/>
      <c r="G688" s="42"/>
      <c r="H688" s="42"/>
      <c r="I688" s="42"/>
      <c r="J688" s="42"/>
      <c r="K688" s="42"/>
      <c r="L688" s="42"/>
      <c r="M688" s="43"/>
      <c r="N688" s="44"/>
      <c r="O688" s="45"/>
      <c r="P688" s="46"/>
    </row>
    <row r="689" spans="1:16" ht="9.75" customHeight="1">
      <c r="A689" s="5"/>
      <c r="B689" s="40" t="s">
        <v>301</v>
      </c>
      <c r="C689" s="40">
        <f aca="true" t="shared" si="64" ref="C689:M689">SUM(C684:C688)</f>
        <v>1</v>
      </c>
      <c r="D689" s="41">
        <f t="shared" si="64"/>
        <v>1</v>
      </c>
      <c r="E689" s="42">
        <f t="shared" si="64"/>
        <v>0</v>
      </c>
      <c r="F689" s="42">
        <f t="shared" si="64"/>
        <v>0</v>
      </c>
      <c r="G689" s="42">
        <f t="shared" si="64"/>
        <v>1</v>
      </c>
      <c r="H689" s="42">
        <f t="shared" si="64"/>
        <v>1</v>
      </c>
      <c r="I689" s="42">
        <f t="shared" si="64"/>
        <v>0</v>
      </c>
      <c r="J689" s="42">
        <f t="shared" si="64"/>
        <v>0</v>
      </c>
      <c r="K689" s="42">
        <f t="shared" si="64"/>
        <v>1</v>
      </c>
      <c r="L689" s="42">
        <f t="shared" si="64"/>
        <v>1</v>
      </c>
      <c r="M689" s="43">
        <f t="shared" si="64"/>
        <v>1</v>
      </c>
      <c r="N689" s="44">
        <f>MIN(D689:M689)</f>
        <v>0</v>
      </c>
      <c r="O689" s="45">
        <f>C689-N689</f>
        <v>1</v>
      </c>
      <c r="P689" s="46">
        <f>O689/C689</f>
        <v>1</v>
      </c>
    </row>
    <row r="690" spans="1:16" ht="9.75" customHeight="1">
      <c r="A690" s="5"/>
      <c r="B690" s="40" t="s">
        <v>109</v>
      </c>
      <c r="C690" s="40">
        <v>6</v>
      </c>
      <c r="D690" s="41">
        <v>6</v>
      </c>
      <c r="E690" s="42">
        <v>6</v>
      </c>
      <c r="F690" s="42">
        <v>4</v>
      </c>
      <c r="G690" s="42">
        <v>2</v>
      </c>
      <c r="H690" s="42">
        <v>3</v>
      </c>
      <c r="I690" s="42">
        <v>3</v>
      </c>
      <c r="J690" s="42">
        <v>4</v>
      </c>
      <c r="K690" s="42">
        <v>3</v>
      </c>
      <c r="L690" s="42">
        <v>5</v>
      </c>
      <c r="M690" s="43">
        <v>5</v>
      </c>
      <c r="N690" s="44">
        <f>MIN(D690:M690)</f>
        <v>2</v>
      </c>
      <c r="O690" s="45">
        <f>C690-N690</f>
        <v>4</v>
      </c>
      <c r="P690" s="46">
        <f>O690/C690</f>
        <v>0.6666666666666666</v>
      </c>
    </row>
    <row r="691" spans="1:16" ht="9.75" customHeight="1">
      <c r="A691" s="5"/>
      <c r="B691" s="40" t="s">
        <v>296</v>
      </c>
      <c r="C691" s="40"/>
      <c r="D691" s="41"/>
      <c r="E691" s="42"/>
      <c r="F691" s="42"/>
      <c r="G691" s="42"/>
      <c r="H691" s="42"/>
      <c r="I691" s="42"/>
      <c r="J691" s="42"/>
      <c r="K691" s="42"/>
      <c r="L691" s="42"/>
      <c r="M691" s="43"/>
      <c r="N691" s="44"/>
      <c r="O691" s="45"/>
      <c r="P691" s="46"/>
    </row>
    <row r="692" spans="1:16" ht="9.75" customHeight="1">
      <c r="A692" s="5"/>
      <c r="B692" s="40" t="s">
        <v>297</v>
      </c>
      <c r="C692" s="40">
        <v>2</v>
      </c>
      <c r="D692" s="41">
        <v>1</v>
      </c>
      <c r="E692" s="42">
        <v>1</v>
      </c>
      <c r="F692" s="42">
        <v>1</v>
      </c>
      <c r="G692" s="42">
        <v>1</v>
      </c>
      <c r="H692" s="42">
        <v>1</v>
      </c>
      <c r="I692" s="42">
        <v>1</v>
      </c>
      <c r="J692" s="42">
        <v>1</v>
      </c>
      <c r="K692" s="42">
        <v>1</v>
      </c>
      <c r="L692" s="42">
        <v>1</v>
      </c>
      <c r="M692" s="43">
        <v>2</v>
      </c>
      <c r="N692" s="44">
        <f>MIN(D692:M692)</f>
        <v>1</v>
      </c>
      <c r="O692" s="45">
        <f>C692-N692</f>
        <v>1</v>
      </c>
      <c r="P692" s="46">
        <f>O692/C692</f>
        <v>0.5</v>
      </c>
    </row>
    <row r="693" spans="1:16" ht="9.75" customHeight="1">
      <c r="A693" s="5"/>
      <c r="B693" s="40" t="s">
        <v>4</v>
      </c>
      <c r="C693" s="40">
        <v>2</v>
      </c>
      <c r="D693" s="41">
        <v>2</v>
      </c>
      <c r="E693" s="42">
        <v>2</v>
      </c>
      <c r="F693" s="42">
        <v>1</v>
      </c>
      <c r="G693" s="42">
        <v>1</v>
      </c>
      <c r="H693" s="42">
        <v>1</v>
      </c>
      <c r="I693" s="42">
        <v>1</v>
      </c>
      <c r="J693" s="42">
        <v>0</v>
      </c>
      <c r="K693" s="42">
        <v>1</v>
      </c>
      <c r="L693" s="42">
        <v>1</v>
      </c>
      <c r="M693" s="43">
        <v>1</v>
      </c>
      <c r="N693" s="44">
        <f>MIN(D693:M693)</f>
        <v>0</v>
      </c>
      <c r="O693" s="45">
        <f>C693-N693</f>
        <v>2</v>
      </c>
      <c r="P693" s="46">
        <f>O693/C693</f>
        <v>1</v>
      </c>
    </row>
    <row r="694" spans="1:16" ht="9.75" customHeight="1">
      <c r="A694" s="47"/>
      <c r="B694" s="48" t="s">
        <v>5</v>
      </c>
      <c r="C694" s="48">
        <f aca="true" t="shared" si="65" ref="C694:M694">SUM(C679:C683,C689:C693)</f>
        <v>126</v>
      </c>
      <c r="D694" s="49">
        <f t="shared" si="65"/>
        <v>98</v>
      </c>
      <c r="E694" s="50">
        <f t="shared" si="65"/>
        <v>47</v>
      </c>
      <c r="F694" s="50">
        <f t="shared" si="65"/>
        <v>15</v>
      </c>
      <c r="G694" s="50">
        <f t="shared" si="65"/>
        <v>10</v>
      </c>
      <c r="H694" s="50">
        <f t="shared" si="65"/>
        <v>13</v>
      </c>
      <c r="I694" s="50">
        <f t="shared" si="65"/>
        <v>21</v>
      </c>
      <c r="J694" s="50">
        <f t="shared" si="65"/>
        <v>17</v>
      </c>
      <c r="K694" s="50">
        <f t="shared" si="65"/>
        <v>28</v>
      </c>
      <c r="L694" s="50">
        <f t="shared" si="65"/>
        <v>47</v>
      </c>
      <c r="M694" s="51">
        <f t="shared" si="65"/>
        <v>56</v>
      </c>
      <c r="N694" s="52">
        <f>MIN(D694:M694)</f>
        <v>10</v>
      </c>
      <c r="O694" s="53">
        <f>C694-N694</f>
        <v>116</v>
      </c>
      <c r="P694" s="54">
        <f>O694/C694</f>
        <v>0.9206349206349206</v>
      </c>
    </row>
    <row r="695" spans="1:16" ht="9.75" customHeight="1">
      <c r="A695" s="39" t="s">
        <v>44</v>
      </c>
      <c r="B695" s="55" t="s">
        <v>0</v>
      </c>
      <c r="C695" s="55"/>
      <c r="D695" s="56"/>
      <c r="E695" s="57"/>
      <c r="F695" s="57"/>
      <c r="G695" s="57"/>
      <c r="H695" s="57"/>
      <c r="I695" s="57"/>
      <c r="J695" s="57"/>
      <c r="K695" s="57"/>
      <c r="L695" s="57"/>
      <c r="M695" s="58"/>
      <c r="N695" s="59"/>
      <c r="O695" s="60"/>
      <c r="P695" s="61"/>
    </row>
    <row r="696" spans="1:16" ht="9.75" customHeight="1">
      <c r="A696" s="5"/>
      <c r="B696" s="40" t="s">
        <v>1</v>
      </c>
      <c r="C696" s="40">
        <v>32</v>
      </c>
      <c r="D696" s="41">
        <v>19</v>
      </c>
      <c r="E696" s="42">
        <v>10</v>
      </c>
      <c r="F696" s="42">
        <v>5</v>
      </c>
      <c r="G696" s="42">
        <v>2</v>
      </c>
      <c r="H696" s="42">
        <v>1</v>
      </c>
      <c r="I696" s="42">
        <v>2</v>
      </c>
      <c r="J696" s="42">
        <v>3</v>
      </c>
      <c r="K696" s="42">
        <v>6</v>
      </c>
      <c r="L696" s="42">
        <v>8</v>
      </c>
      <c r="M696" s="43">
        <v>14</v>
      </c>
      <c r="N696" s="44">
        <f>MIN(D696:M696)</f>
        <v>1</v>
      </c>
      <c r="O696" s="45">
        <f>C696-N696</f>
        <v>31</v>
      </c>
      <c r="P696" s="46">
        <f>O696/C696</f>
        <v>0.96875</v>
      </c>
    </row>
    <row r="697" spans="1:16" ht="9.75" customHeight="1">
      <c r="A697" s="5"/>
      <c r="B697" s="40" t="s">
        <v>2</v>
      </c>
      <c r="C697" s="40">
        <v>32</v>
      </c>
      <c r="D697" s="41">
        <v>0</v>
      </c>
      <c r="E697" s="42">
        <v>0</v>
      </c>
      <c r="F697" s="42">
        <v>0</v>
      </c>
      <c r="G697" s="42">
        <v>0</v>
      </c>
      <c r="H697" s="42">
        <v>0</v>
      </c>
      <c r="I697" s="42">
        <v>0</v>
      </c>
      <c r="J697" s="42">
        <v>0</v>
      </c>
      <c r="K697" s="42">
        <v>0</v>
      </c>
      <c r="L697" s="42">
        <v>0</v>
      </c>
      <c r="M697" s="43">
        <v>0</v>
      </c>
      <c r="N697" s="44">
        <f>MIN(D697:M697)</f>
        <v>0</v>
      </c>
      <c r="O697" s="45">
        <f>C697-N697</f>
        <v>32</v>
      </c>
      <c r="P697" s="46">
        <f>O697/C697</f>
        <v>1</v>
      </c>
    </row>
    <row r="698" spans="1:16" ht="9.75" customHeight="1">
      <c r="A698" s="5"/>
      <c r="B698" s="40" t="s">
        <v>495</v>
      </c>
      <c r="C698" s="40">
        <v>6</v>
      </c>
      <c r="D698" s="41">
        <v>5</v>
      </c>
      <c r="E698" s="42">
        <v>3</v>
      </c>
      <c r="F698" s="42">
        <v>0</v>
      </c>
      <c r="G698" s="42">
        <v>0</v>
      </c>
      <c r="H698" s="42">
        <v>0</v>
      </c>
      <c r="I698" s="42">
        <v>2</v>
      </c>
      <c r="J698" s="42">
        <v>2</v>
      </c>
      <c r="K698" s="42">
        <v>3</v>
      </c>
      <c r="L698" s="42">
        <v>2</v>
      </c>
      <c r="M698" s="43">
        <v>2</v>
      </c>
      <c r="N698" s="44">
        <f>MIN(D698:M698)</f>
        <v>0</v>
      </c>
      <c r="O698" s="45">
        <f>C698-N698</f>
        <v>6</v>
      </c>
      <c r="P698" s="46">
        <f>O698/C698</f>
        <v>1</v>
      </c>
    </row>
    <row r="699" spans="1:16" ht="9.75" customHeight="1">
      <c r="A699" s="5"/>
      <c r="B699" s="40" t="s">
        <v>3</v>
      </c>
      <c r="C699" s="40">
        <v>4</v>
      </c>
      <c r="D699" s="41">
        <v>2</v>
      </c>
      <c r="E699" s="42">
        <v>2</v>
      </c>
      <c r="F699" s="42">
        <v>3</v>
      </c>
      <c r="G699" s="42">
        <v>3</v>
      </c>
      <c r="H699" s="42">
        <v>3</v>
      </c>
      <c r="I699" s="42">
        <v>2</v>
      </c>
      <c r="J699" s="42">
        <v>2</v>
      </c>
      <c r="K699" s="42">
        <v>2</v>
      </c>
      <c r="L699" s="42">
        <v>2</v>
      </c>
      <c r="M699" s="43">
        <v>2</v>
      </c>
      <c r="N699" s="44">
        <f>MIN(D699:M699)</f>
        <v>2</v>
      </c>
      <c r="O699" s="45">
        <f>C699-N699</f>
        <v>2</v>
      </c>
      <c r="P699" s="46">
        <f>O699/C699</f>
        <v>0.5</v>
      </c>
    </row>
    <row r="700" spans="1:16" ht="9.75" customHeight="1">
      <c r="A700" s="5"/>
      <c r="B700" s="40" t="s">
        <v>300</v>
      </c>
      <c r="C700" s="40"/>
      <c r="D700" s="41"/>
      <c r="E700" s="42"/>
      <c r="F700" s="42"/>
      <c r="G700" s="42"/>
      <c r="H700" s="42"/>
      <c r="I700" s="42"/>
      <c r="J700" s="42"/>
      <c r="K700" s="42"/>
      <c r="L700" s="42"/>
      <c r="M700" s="43"/>
      <c r="N700" s="44"/>
      <c r="O700" s="45"/>
      <c r="P700" s="46"/>
    </row>
    <row r="701" spans="1:16" ht="9.75" customHeight="1">
      <c r="A701" s="5"/>
      <c r="B701" s="40" t="s">
        <v>300</v>
      </c>
      <c r="C701" s="40"/>
      <c r="D701" s="41"/>
      <c r="E701" s="42"/>
      <c r="F701" s="42"/>
      <c r="G701" s="42"/>
      <c r="H701" s="42"/>
      <c r="I701" s="42"/>
      <c r="J701" s="42"/>
      <c r="K701" s="42"/>
      <c r="L701" s="42"/>
      <c r="M701" s="43"/>
      <c r="N701" s="44"/>
      <c r="O701" s="45"/>
      <c r="P701" s="46"/>
    </row>
    <row r="702" spans="1:16" ht="9.75" customHeight="1">
      <c r="A702" s="5"/>
      <c r="B702" s="40" t="s">
        <v>300</v>
      </c>
      <c r="C702" s="40"/>
      <c r="D702" s="41"/>
      <c r="E702" s="42"/>
      <c r="F702" s="42"/>
      <c r="G702" s="42"/>
      <c r="H702" s="42"/>
      <c r="I702" s="42"/>
      <c r="J702" s="42"/>
      <c r="K702" s="42"/>
      <c r="L702" s="42"/>
      <c r="M702" s="43"/>
      <c r="N702" s="44"/>
      <c r="O702" s="45"/>
      <c r="P702" s="46"/>
    </row>
    <row r="703" spans="1:16" ht="9.75" customHeight="1">
      <c r="A703" s="5"/>
      <c r="B703" s="40" t="s">
        <v>300</v>
      </c>
      <c r="C703" s="40"/>
      <c r="D703" s="41"/>
      <c r="E703" s="42"/>
      <c r="F703" s="42"/>
      <c r="G703" s="42"/>
      <c r="H703" s="42"/>
      <c r="I703" s="42"/>
      <c r="J703" s="42"/>
      <c r="K703" s="42"/>
      <c r="L703" s="42"/>
      <c r="M703" s="43"/>
      <c r="N703" s="44"/>
      <c r="O703" s="45"/>
      <c r="P703" s="46"/>
    </row>
    <row r="704" spans="1:16" ht="9.75" customHeight="1">
      <c r="A704" s="5"/>
      <c r="B704" s="40" t="s">
        <v>300</v>
      </c>
      <c r="C704" s="40"/>
      <c r="D704" s="41"/>
      <c r="E704" s="42"/>
      <c r="F704" s="42"/>
      <c r="G704" s="42"/>
      <c r="H704" s="42"/>
      <c r="I704" s="42"/>
      <c r="J704" s="42"/>
      <c r="K704" s="42"/>
      <c r="L704" s="42"/>
      <c r="M704" s="43"/>
      <c r="N704" s="44"/>
      <c r="O704" s="45"/>
      <c r="P704" s="46"/>
    </row>
    <row r="705" spans="1:16" ht="9.75" customHeight="1">
      <c r="A705" s="5"/>
      <c r="B705" s="40" t="s">
        <v>301</v>
      </c>
      <c r="C705" s="40"/>
      <c r="D705" s="41"/>
      <c r="E705" s="42"/>
      <c r="F705" s="42"/>
      <c r="G705" s="42"/>
      <c r="H705" s="42"/>
      <c r="I705" s="42"/>
      <c r="J705" s="42"/>
      <c r="K705" s="42"/>
      <c r="L705" s="42"/>
      <c r="M705" s="43"/>
      <c r="N705" s="44"/>
      <c r="O705" s="45"/>
      <c r="P705" s="46"/>
    </row>
    <row r="706" spans="1:16" ht="9.75" customHeight="1">
      <c r="A706" s="5"/>
      <c r="B706" s="40" t="s">
        <v>109</v>
      </c>
      <c r="C706" s="40">
        <v>2</v>
      </c>
      <c r="D706" s="41">
        <v>1</v>
      </c>
      <c r="E706" s="42">
        <v>1</v>
      </c>
      <c r="F706" s="42">
        <v>1</v>
      </c>
      <c r="G706" s="42">
        <v>1</v>
      </c>
      <c r="H706" s="42">
        <v>1</v>
      </c>
      <c r="I706" s="42">
        <v>1</v>
      </c>
      <c r="J706" s="42">
        <v>1</v>
      </c>
      <c r="K706" s="42">
        <v>2</v>
      </c>
      <c r="L706" s="42">
        <v>2</v>
      </c>
      <c r="M706" s="43">
        <v>2</v>
      </c>
      <c r="N706" s="44">
        <f>MIN(D706:M706)</f>
        <v>1</v>
      </c>
      <c r="O706" s="45">
        <f>C706-N706</f>
        <v>1</v>
      </c>
      <c r="P706" s="46">
        <f>O706/C706</f>
        <v>0.5</v>
      </c>
    </row>
    <row r="707" spans="1:16" ht="9.75" customHeight="1">
      <c r="A707" s="5"/>
      <c r="B707" s="40" t="s">
        <v>296</v>
      </c>
      <c r="C707" s="40"/>
      <c r="D707" s="41"/>
      <c r="E707" s="42"/>
      <c r="F707" s="42"/>
      <c r="G707" s="42"/>
      <c r="H707" s="42"/>
      <c r="I707" s="42"/>
      <c r="J707" s="42"/>
      <c r="K707" s="42"/>
      <c r="L707" s="42"/>
      <c r="M707" s="43"/>
      <c r="N707" s="44"/>
      <c r="O707" s="45"/>
      <c r="P707" s="46"/>
    </row>
    <row r="708" spans="1:16" ht="9.75" customHeight="1">
      <c r="A708" s="5"/>
      <c r="B708" s="40" t="s">
        <v>297</v>
      </c>
      <c r="C708" s="40">
        <v>2</v>
      </c>
      <c r="D708" s="41">
        <v>0</v>
      </c>
      <c r="E708" s="42">
        <v>1</v>
      </c>
      <c r="F708" s="42">
        <v>1</v>
      </c>
      <c r="G708" s="42">
        <v>1</v>
      </c>
      <c r="H708" s="42">
        <v>1</v>
      </c>
      <c r="I708" s="42">
        <v>1</v>
      </c>
      <c r="J708" s="42">
        <v>1</v>
      </c>
      <c r="K708" s="42">
        <v>1</v>
      </c>
      <c r="L708" s="42">
        <v>1</v>
      </c>
      <c r="M708" s="43">
        <v>0</v>
      </c>
      <c r="N708" s="44">
        <f>MIN(D708:M708)</f>
        <v>0</v>
      </c>
      <c r="O708" s="45">
        <f>C708-N708</f>
        <v>2</v>
      </c>
      <c r="P708" s="46">
        <f>O708/C708</f>
        <v>1</v>
      </c>
    </row>
    <row r="709" spans="1:16" ht="9.75" customHeight="1">
      <c r="A709" s="5"/>
      <c r="B709" s="40" t="s">
        <v>4</v>
      </c>
      <c r="C709" s="40">
        <v>2</v>
      </c>
      <c r="D709" s="41">
        <v>2</v>
      </c>
      <c r="E709" s="42">
        <v>1</v>
      </c>
      <c r="F709" s="42">
        <v>1</v>
      </c>
      <c r="G709" s="42">
        <v>0</v>
      </c>
      <c r="H709" s="42">
        <v>1</v>
      </c>
      <c r="I709" s="42">
        <v>1</v>
      </c>
      <c r="J709" s="42">
        <v>1</v>
      </c>
      <c r="K709" s="42">
        <v>1</v>
      </c>
      <c r="L709" s="42">
        <v>0</v>
      </c>
      <c r="M709" s="43">
        <v>1</v>
      </c>
      <c r="N709" s="44">
        <f>MIN(D709:M709)</f>
        <v>0</v>
      </c>
      <c r="O709" s="45">
        <f>C709-N709</f>
        <v>2</v>
      </c>
      <c r="P709" s="46">
        <f>O709/C709</f>
        <v>1</v>
      </c>
    </row>
    <row r="710" spans="1:16" ht="9.75" customHeight="1">
      <c r="A710" s="47"/>
      <c r="B710" s="48" t="s">
        <v>5</v>
      </c>
      <c r="C710" s="48">
        <f aca="true" t="shared" si="66" ref="C710:M710">SUM(C695:C699,C705:C709)</f>
        <v>80</v>
      </c>
      <c r="D710" s="49">
        <f t="shared" si="66"/>
        <v>29</v>
      </c>
      <c r="E710" s="50">
        <f t="shared" si="66"/>
        <v>18</v>
      </c>
      <c r="F710" s="50">
        <f t="shared" si="66"/>
        <v>11</v>
      </c>
      <c r="G710" s="50">
        <f t="shared" si="66"/>
        <v>7</v>
      </c>
      <c r="H710" s="50">
        <f t="shared" si="66"/>
        <v>7</v>
      </c>
      <c r="I710" s="50">
        <f t="shared" si="66"/>
        <v>9</v>
      </c>
      <c r="J710" s="50">
        <f t="shared" si="66"/>
        <v>10</v>
      </c>
      <c r="K710" s="50">
        <f t="shared" si="66"/>
        <v>15</v>
      </c>
      <c r="L710" s="50">
        <f t="shared" si="66"/>
        <v>15</v>
      </c>
      <c r="M710" s="51">
        <f t="shared" si="66"/>
        <v>21</v>
      </c>
      <c r="N710" s="52">
        <f>MIN(D710:M710)</f>
        <v>7</v>
      </c>
      <c r="O710" s="53">
        <f>C710-N710</f>
        <v>73</v>
      </c>
      <c r="P710" s="54">
        <f>O710/C710</f>
        <v>0.9125</v>
      </c>
    </row>
    <row r="711" spans="1:16" ht="9.75" customHeight="1">
      <c r="A711" s="39" t="s">
        <v>45</v>
      </c>
      <c r="B711" s="55" t="s">
        <v>0</v>
      </c>
      <c r="C711" s="55"/>
      <c r="D711" s="56"/>
      <c r="E711" s="57"/>
      <c r="F711" s="57"/>
      <c r="G711" s="57"/>
      <c r="H711" s="57"/>
      <c r="I711" s="57"/>
      <c r="J711" s="57"/>
      <c r="K711" s="57"/>
      <c r="L711" s="57"/>
      <c r="M711" s="58"/>
      <c r="N711" s="59"/>
      <c r="O711" s="60"/>
      <c r="P711" s="61"/>
    </row>
    <row r="712" spans="1:16" ht="9.75" customHeight="1">
      <c r="A712" s="5"/>
      <c r="B712" s="40" t="s">
        <v>1</v>
      </c>
      <c r="C712" s="40"/>
      <c r="D712" s="41"/>
      <c r="E712" s="42"/>
      <c r="F712" s="42"/>
      <c r="G712" s="42"/>
      <c r="H712" s="42"/>
      <c r="I712" s="42"/>
      <c r="J712" s="42"/>
      <c r="K712" s="42"/>
      <c r="L712" s="42"/>
      <c r="M712" s="43"/>
      <c r="N712" s="44"/>
      <c r="O712" s="45"/>
      <c r="P712" s="46"/>
    </row>
    <row r="713" spans="1:16" ht="9.75" customHeight="1">
      <c r="A713" s="5"/>
      <c r="B713" s="40" t="s">
        <v>2</v>
      </c>
      <c r="C713" s="40"/>
      <c r="D713" s="41"/>
      <c r="E713" s="42"/>
      <c r="F713" s="42"/>
      <c r="G713" s="42"/>
      <c r="H713" s="42"/>
      <c r="I713" s="42"/>
      <c r="J713" s="42"/>
      <c r="K713" s="42"/>
      <c r="L713" s="42"/>
      <c r="M713" s="43"/>
      <c r="N713" s="44"/>
      <c r="O713" s="45"/>
      <c r="P713" s="46"/>
    </row>
    <row r="714" spans="1:16" ht="9.75" customHeight="1">
      <c r="A714" s="5"/>
      <c r="B714" s="40" t="s">
        <v>495</v>
      </c>
      <c r="C714" s="40">
        <v>2</v>
      </c>
      <c r="D714" s="41">
        <v>0</v>
      </c>
      <c r="E714" s="42">
        <v>0</v>
      </c>
      <c r="F714" s="42">
        <v>0</v>
      </c>
      <c r="G714" s="42">
        <v>0</v>
      </c>
      <c r="H714" s="42">
        <v>0</v>
      </c>
      <c r="I714" s="42">
        <v>0</v>
      </c>
      <c r="J714" s="42">
        <v>0</v>
      </c>
      <c r="K714" s="42">
        <v>0</v>
      </c>
      <c r="L714" s="42">
        <v>0</v>
      </c>
      <c r="M714" s="43">
        <v>0</v>
      </c>
      <c r="N714" s="44">
        <f>MIN(D714:M714)</f>
        <v>0</v>
      </c>
      <c r="O714" s="45">
        <f>C714-N714</f>
        <v>2</v>
      </c>
      <c r="P714" s="46">
        <f>O714/C714</f>
        <v>1</v>
      </c>
    </row>
    <row r="715" spans="1:16" ht="9.75" customHeight="1">
      <c r="A715" s="5"/>
      <c r="B715" s="40" t="s">
        <v>3</v>
      </c>
      <c r="C715" s="40"/>
      <c r="D715" s="41"/>
      <c r="E715" s="42"/>
      <c r="F715" s="42"/>
      <c r="G715" s="42"/>
      <c r="H715" s="42"/>
      <c r="I715" s="42"/>
      <c r="J715" s="42"/>
      <c r="K715" s="42"/>
      <c r="L715" s="42"/>
      <c r="M715" s="43"/>
      <c r="N715" s="44"/>
      <c r="O715" s="45"/>
      <c r="P715" s="46"/>
    </row>
    <row r="716" spans="1:16" ht="9.75" customHeight="1">
      <c r="A716" s="5"/>
      <c r="B716" s="40" t="s">
        <v>300</v>
      </c>
      <c r="C716" s="40"/>
      <c r="D716" s="41"/>
      <c r="E716" s="42"/>
      <c r="F716" s="42"/>
      <c r="G716" s="42"/>
      <c r="H716" s="42"/>
      <c r="I716" s="42"/>
      <c r="J716" s="42"/>
      <c r="K716" s="42"/>
      <c r="L716" s="42"/>
      <c r="M716" s="43"/>
      <c r="N716" s="44"/>
      <c r="O716" s="45"/>
      <c r="P716" s="46"/>
    </row>
    <row r="717" spans="1:16" ht="9.75" customHeight="1">
      <c r="A717" s="5"/>
      <c r="B717" s="40" t="s">
        <v>300</v>
      </c>
      <c r="C717" s="40"/>
      <c r="D717" s="41"/>
      <c r="E717" s="42"/>
      <c r="F717" s="42"/>
      <c r="G717" s="42"/>
      <c r="H717" s="42"/>
      <c r="I717" s="42"/>
      <c r="J717" s="42"/>
      <c r="K717" s="42"/>
      <c r="L717" s="42"/>
      <c r="M717" s="43"/>
      <c r="N717" s="44"/>
      <c r="O717" s="45"/>
      <c r="P717" s="46"/>
    </row>
    <row r="718" spans="1:16" ht="9.75" customHeight="1">
      <c r="A718" s="5"/>
      <c r="B718" s="40" t="s">
        <v>300</v>
      </c>
      <c r="C718" s="40"/>
      <c r="D718" s="41"/>
      <c r="E718" s="42"/>
      <c r="F718" s="42"/>
      <c r="G718" s="42"/>
      <c r="H718" s="42"/>
      <c r="I718" s="42"/>
      <c r="J718" s="42"/>
      <c r="K718" s="42"/>
      <c r="L718" s="42"/>
      <c r="M718" s="43"/>
      <c r="N718" s="44"/>
      <c r="O718" s="45"/>
      <c r="P718" s="46"/>
    </row>
    <row r="719" spans="1:16" ht="9.75" customHeight="1">
      <c r="A719" s="5"/>
      <c r="B719" s="40" t="s">
        <v>300</v>
      </c>
      <c r="C719" s="40"/>
      <c r="D719" s="41"/>
      <c r="E719" s="42"/>
      <c r="F719" s="42"/>
      <c r="G719" s="42"/>
      <c r="H719" s="42"/>
      <c r="I719" s="42"/>
      <c r="J719" s="42"/>
      <c r="K719" s="42"/>
      <c r="L719" s="42"/>
      <c r="M719" s="43"/>
      <c r="N719" s="44"/>
      <c r="O719" s="45"/>
      <c r="P719" s="46"/>
    </row>
    <row r="720" spans="1:16" ht="9.75" customHeight="1">
      <c r="A720" s="5"/>
      <c r="B720" s="40" t="s">
        <v>300</v>
      </c>
      <c r="C720" s="40"/>
      <c r="D720" s="41"/>
      <c r="E720" s="42"/>
      <c r="F720" s="42"/>
      <c r="G720" s="42"/>
      <c r="H720" s="42"/>
      <c r="I720" s="42"/>
      <c r="J720" s="42"/>
      <c r="K720" s="42"/>
      <c r="L720" s="42"/>
      <c r="M720" s="43"/>
      <c r="N720" s="44"/>
      <c r="O720" s="45"/>
      <c r="P720" s="46"/>
    </row>
    <row r="721" spans="1:16" ht="9.75" customHeight="1">
      <c r="A721" s="5"/>
      <c r="B721" s="40" t="s">
        <v>301</v>
      </c>
      <c r="C721" s="40"/>
      <c r="D721" s="41"/>
      <c r="E721" s="42"/>
      <c r="F721" s="42"/>
      <c r="G721" s="42"/>
      <c r="H721" s="42"/>
      <c r="I721" s="42"/>
      <c r="J721" s="42"/>
      <c r="K721" s="42"/>
      <c r="L721" s="42"/>
      <c r="M721" s="43"/>
      <c r="N721" s="44"/>
      <c r="O721" s="45"/>
      <c r="P721" s="46"/>
    </row>
    <row r="722" spans="1:16" ht="9.75" customHeight="1">
      <c r="A722" s="5"/>
      <c r="B722" s="40" t="s">
        <v>109</v>
      </c>
      <c r="C722" s="40">
        <v>4</v>
      </c>
      <c r="D722" s="41">
        <v>3</v>
      </c>
      <c r="E722" s="42">
        <v>2</v>
      </c>
      <c r="F722" s="42">
        <v>1</v>
      </c>
      <c r="G722" s="42">
        <v>1</v>
      </c>
      <c r="H722" s="42">
        <v>1</v>
      </c>
      <c r="I722" s="42">
        <v>2</v>
      </c>
      <c r="J722" s="42">
        <v>2</v>
      </c>
      <c r="K722" s="42">
        <v>1</v>
      </c>
      <c r="L722" s="42">
        <v>2</v>
      </c>
      <c r="M722" s="43">
        <v>2</v>
      </c>
      <c r="N722" s="44">
        <f>MIN(D722:M722)</f>
        <v>1</v>
      </c>
      <c r="O722" s="45">
        <f>C722-N722</f>
        <v>3</v>
      </c>
      <c r="P722" s="46">
        <f>O722/C722</f>
        <v>0.75</v>
      </c>
    </row>
    <row r="723" spans="1:16" ht="9.75" customHeight="1">
      <c r="A723" s="5"/>
      <c r="B723" s="40" t="s">
        <v>296</v>
      </c>
      <c r="C723" s="40"/>
      <c r="D723" s="41"/>
      <c r="E723" s="42"/>
      <c r="F723" s="42"/>
      <c r="G723" s="42"/>
      <c r="H723" s="42"/>
      <c r="I723" s="42"/>
      <c r="J723" s="42"/>
      <c r="K723" s="42"/>
      <c r="L723" s="42"/>
      <c r="M723" s="43"/>
      <c r="N723" s="44"/>
      <c r="O723" s="45"/>
      <c r="P723" s="46"/>
    </row>
    <row r="724" spans="1:16" ht="9.75" customHeight="1">
      <c r="A724" s="5"/>
      <c r="B724" s="40" t="s">
        <v>297</v>
      </c>
      <c r="C724" s="40"/>
      <c r="D724" s="41"/>
      <c r="E724" s="42"/>
      <c r="F724" s="42"/>
      <c r="G724" s="42"/>
      <c r="H724" s="42"/>
      <c r="I724" s="42"/>
      <c r="J724" s="42"/>
      <c r="K724" s="42"/>
      <c r="L724" s="42"/>
      <c r="M724" s="43"/>
      <c r="N724" s="44"/>
      <c r="O724" s="45"/>
      <c r="P724" s="46"/>
    </row>
    <row r="725" spans="1:16" ht="9.75" customHeight="1">
      <c r="A725" s="5"/>
      <c r="B725" s="40" t="s">
        <v>4</v>
      </c>
      <c r="C725" s="40"/>
      <c r="D725" s="41"/>
      <c r="E725" s="42"/>
      <c r="F725" s="42"/>
      <c r="G725" s="42"/>
      <c r="H725" s="42"/>
      <c r="I725" s="42"/>
      <c r="J725" s="42"/>
      <c r="K725" s="42"/>
      <c r="L725" s="42"/>
      <c r="M725" s="43"/>
      <c r="N725" s="44"/>
      <c r="O725" s="45"/>
      <c r="P725" s="46"/>
    </row>
    <row r="726" spans="1:16" ht="9.75" customHeight="1">
      <c r="A726" s="47"/>
      <c r="B726" s="48" t="s">
        <v>5</v>
      </c>
      <c r="C726" s="48">
        <f aca="true" t="shared" si="67" ref="C726:M726">SUM(C711:C715,C721:C725)</f>
        <v>6</v>
      </c>
      <c r="D726" s="49">
        <f t="shared" si="67"/>
        <v>3</v>
      </c>
      <c r="E726" s="50">
        <f t="shared" si="67"/>
        <v>2</v>
      </c>
      <c r="F726" s="50">
        <f t="shared" si="67"/>
        <v>1</v>
      </c>
      <c r="G726" s="50">
        <f t="shared" si="67"/>
        <v>1</v>
      </c>
      <c r="H726" s="50">
        <f t="shared" si="67"/>
        <v>1</v>
      </c>
      <c r="I726" s="50">
        <f t="shared" si="67"/>
        <v>2</v>
      </c>
      <c r="J726" s="50">
        <f t="shared" si="67"/>
        <v>2</v>
      </c>
      <c r="K726" s="50">
        <f t="shared" si="67"/>
        <v>1</v>
      </c>
      <c r="L726" s="50">
        <f t="shared" si="67"/>
        <v>2</v>
      </c>
      <c r="M726" s="51">
        <f t="shared" si="67"/>
        <v>2</v>
      </c>
      <c r="N726" s="52">
        <f aca="true" t="shared" si="68" ref="N726:N731">MIN(D726:M726)</f>
        <v>1</v>
      </c>
      <c r="O726" s="53">
        <f aca="true" t="shared" si="69" ref="O726:O731">C726-N726</f>
        <v>5</v>
      </c>
      <c r="P726" s="54">
        <f aca="true" t="shared" si="70" ref="P726:P731">O726/C726</f>
        <v>0.8333333333333334</v>
      </c>
    </row>
    <row r="727" spans="1:16" ht="9.75" customHeight="1">
      <c r="A727" s="39" t="s">
        <v>46</v>
      </c>
      <c r="B727" s="55" t="s">
        <v>0</v>
      </c>
      <c r="C727" s="55">
        <v>28</v>
      </c>
      <c r="D727" s="56">
        <v>18</v>
      </c>
      <c r="E727" s="57">
        <v>9</v>
      </c>
      <c r="F727" s="57">
        <v>4</v>
      </c>
      <c r="G727" s="57">
        <v>0</v>
      </c>
      <c r="H727" s="57">
        <v>0</v>
      </c>
      <c r="I727" s="57">
        <v>1</v>
      </c>
      <c r="J727" s="57">
        <v>2</v>
      </c>
      <c r="K727" s="57">
        <v>6</v>
      </c>
      <c r="L727" s="57">
        <v>9</v>
      </c>
      <c r="M727" s="58">
        <v>13</v>
      </c>
      <c r="N727" s="59">
        <f t="shared" si="68"/>
        <v>0</v>
      </c>
      <c r="O727" s="60">
        <f t="shared" si="69"/>
        <v>28</v>
      </c>
      <c r="P727" s="61">
        <f t="shared" si="70"/>
        <v>1</v>
      </c>
    </row>
    <row r="728" spans="1:16" ht="9.75" customHeight="1">
      <c r="A728" s="5"/>
      <c r="B728" s="40" t="s">
        <v>1</v>
      </c>
      <c r="C728" s="40">
        <v>48</v>
      </c>
      <c r="D728" s="41">
        <v>6</v>
      </c>
      <c r="E728" s="42">
        <v>0</v>
      </c>
      <c r="F728" s="42">
        <v>0</v>
      </c>
      <c r="G728" s="42">
        <v>0</v>
      </c>
      <c r="H728" s="42">
        <v>0</v>
      </c>
      <c r="I728" s="42">
        <v>0</v>
      </c>
      <c r="J728" s="42">
        <v>0</v>
      </c>
      <c r="K728" s="42">
        <v>3</v>
      </c>
      <c r="L728" s="42">
        <v>6</v>
      </c>
      <c r="M728" s="43">
        <v>19</v>
      </c>
      <c r="N728" s="44">
        <f t="shared" si="68"/>
        <v>0</v>
      </c>
      <c r="O728" s="45">
        <f t="shared" si="69"/>
        <v>48</v>
      </c>
      <c r="P728" s="46">
        <f t="shared" si="70"/>
        <v>1</v>
      </c>
    </row>
    <row r="729" spans="1:16" ht="9.75" customHeight="1">
      <c r="A729" s="5"/>
      <c r="B729" s="40" t="s">
        <v>2</v>
      </c>
      <c r="C729" s="40">
        <v>20</v>
      </c>
      <c r="D729" s="41">
        <v>0</v>
      </c>
      <c r="E729" s="42">
        <v>0</v>
      </c>
      <c r="F729" s="42">
        <v>0</v>
      </c>
      <c r="G729" s="42">
        <v>0</v>
      </c>
      <c r="H729" s="42">
        <v>0</v>
      </c>
      <c r="I729" s="42">
        <v>0</v>
      </c>
      <c r="J729" s="42">
        <v>0</v>
      </c>
      <c r="K729" s="42">
        <v>0</v>
      </c>
      <c r="L729" s="42">
        <v>0</v>
      </c>
      <c r="M729" s="43">
        <v>0</v>
      </c>
      <c r="N729" s="44">
        <f t="shared" si="68"/>
        <v>0</v>
      </c>
      <c r="O729" s="45">
        <f t="shared" si="69"/>
        <v>20</v>
      </c>
      <c r="P729" s="46">
        <f t="shared" si="70"/>
        <v>1</v>
      </c>
    </row>
    <row r="730" spans="1:16" ht="9.75" customHeight="1">
      <c r="A730" s="5"/>
      <c r="B730" s="40" t="s">
        <v>495</v>
      </c>
      <c r="C730" s="40">
        <v>8</v>
      </c>
      <c r="D730" s="41">
        <v>4</v>
      </c>
      <c r="E730" s="42">
        <v>2</v>
      </c>
      <c r="F730" s="42">
        <v>2</v>
      </c>
      <c r="G730" s="42">
        <v>0</v>
      </c>
      <c r="H730" s="42">
        <v>1</v>
      </c>
      <c r="I730" s="42">
        <v>0</v>
      </c>
      <c r="J730" s="42">
        <v>0</v>
      </c>
      <c r="K730" s="42">
        <v>1</v>
      </c>
      <c r="L730" s="42">
        <v>1</v>
      </c>
      <c r="M730" s="43">
        <v>1</v>
      </c>
      <c r="N730" s="44">
        <f t="shared" si="68"/>
        <v>0</v>
      </c>
      <c r="O730" s="45">
        <f t="shared" si="69"/>
        <v>8</v>
      </c>
      <c r="P730" s="46">
        <f t="shared" si="70"/>
        <v>1</v>
      </c>
    </row>
    <row r="731" spans="1:16" ht="9.75" customHeight="1">
      <c r="A731" s="5"/>
      <c r="B731" s="40" t="s">
        <v>3</v>
      </c>
      <c r="C731" s="40">
        <v>2</v>
      </c>
      <c r="D731" s="41">
        <v>2</v>
      </c>
      <c r="E731" s="42">
        <v>1</v>
      </c>
      <c r="F731" s="42">
        <v>1</v>
      </c>
      <c r="G731" s="42">
        <v>1</v>
      </c>
      <c r="H731" s="42">
        <v>1</v>
      </c>
      <c r="I731" s="42">
        <v>1</v>
      </c>
      <c r="J731" s="42">
        <v>1</v>
      </c>
      <c r="K731" s="42">
        <v>1</v>
      </c>
      <c r="L731" s="42">
        <v>2</v>
      </c>
      <c r="M731" s="43">
        <v>2</v>
      </c>
      <c r="N731" s="44">
        <f t="shared" si="68"/>
        <v>1</v>
      </c>
      <c r="O731" s="45">
        <f t="shared" si="69"/>
        <v>1</v>
      </c>
      <c r="P731" s="46">
        <f t="shared" si="70"/>
        <v>0.5</v>
      </c>
    </row>
    <row r="732" spans="1:16" ht="9.75" customHeight="1">
      <c r="A732" s="5"/>
      <c r="B732" s="40" t="s">
        <v>300</v>
      </c>
      <c r="C732" s="40"/>
      <c r="D732" s="41"/>
      <c r="E732" s="42"/>
      <c r="F732" s="42"/>
      <c r="G732" s="42"/>
      <c r="H732" s="42"/>
      <c r="I732" s="42"/>
      <c r="J732" s="42"/>
      <c r="K732" s="42"/>
      <c r="L732" s="42"/>
      <c r="M732" s="43"/>
      <c r="N732" s="44"/>
      <c r="O732" s="45"/>
      <c r="P732" s="46"/>
    </row>
    <row r="733" spans="1:16" ht="9.75" customHeight="1">
      <c r="A733" s="5"/>
      <c r="B733" s="40" t="s">
        <v>300</v>
      </c>
      <c r="C733" s="40"/>
      <c r="D733" s="41"/>
      <c r="E733" s="42"/>
      <c r="F733" s="42"/>
      <c r="G733" s="42"/>
      <c r="H733" s="42"/>
      <c r="I733" s="42"/>
      <c r="J733" s="42"/>
      <c r="K733" s="42"/>
      <c r="L733" s="42"/>
      <c r="M733" s="43"/>
      <c r="N733" s="44"/>
      <c r="O733" s="45"/>
      <c r="P733" s="46"/>
    </row>
    <row r="734" spans="1:16" ht="9.75" customHeight="1">
      <c r="A734" s="5"/>
      <c r="B734" s="40" t="s">
        <v>300</v>
      </c>
      <c r="C734" s="40"/>
      <c r="D734" s="41"/>
      <c r="E734" s="42"/>
      <c r="F734" s="42"/>
      <c r="G734" s="42"/>
      <c r="H734" s="42"/>
      <c r="I734" s="42"/>
      <c r="J734" s="42"/>
      <c r="K734" s="42"/>
      <c r="L734" s="42"/>
      <c r="M734" s="43"/>
      <c r="N734" s="44"/>
      <c r="O734" s="45"/>
      <c r="P734" s="46"/>
    </row>
    <row r="735" spans="1:16" ht="9.75" customHeight="1">
      <c r="A735" s="5"/>
      <c r="B735" s="40" t="s">
        <v>300</v>
      </c>
      <c r="C735" s="40"/>
      <c r="D735" s="41"/>
      <c r="E735" s="42"/>
      <c r="F735" s="42"/>
      <c r="G735" s="42"/>
      <c r="H735" s="42"/>
      <c r="I735" s="42"/>
      <c r="J735" s="42"/>
      <c r="K735" s="42"/>
      <c r="L735" s="42"/>
      <c r="M735" s="43"/>
      <c r="N735" s="44"/>
      <c r="O735" s="45"/>
      <c r="P735" s="46"/>
    </row>
    <row r="736" spans="1:16" ht="9.75" customHeight="1">
      <c r="A736" s="5"/>
      <c r="B736" s="40" t="s">
        <v>300</v>
      </c>
      <c r="C736" s="40"/>
      <c r="D736" s="41"/>
      <c r="E736" s="42"/>
      <c r="F736" s="42"/>
      <c r="G736" s="42"/>
      <c r="H736" s="42"/>
      <c r="I736" s="42"/>
      <c r="J736" s="42"/>
      <c r="K736" s="42"/>
      <c r="L736" s="42"/>
      <c r="M736" s="43"/>
      <c r="N736" s="44"/>
      <c r="O736" s="45"/>
      <c r="P736" s="46"/>
    </row>
    <row r="737" spans="1:16" ht="9.75" customHeight="1">
      <c r="A737" s="5"/>
      <c r="B737" s="40" t="s">
        <v>301</v>
      </c>
      <c r="C737" s="40"/>
      <c r="D737" s="41"/>
      <c r="E737" s="42"/>
      <c r="F737" s="42"/>
      <c r="G737" s="42"/>
      <c r="H737" s="42"/>
      <c r="I737" s="42"/>
      <c r="J737" s="42"/>
      <c r="K737" s="42"/>
      <c r="L737" s="42"/>
      <c r="M737" s="43"/>
      <c r="N737" s="44"/>
      <c r="O737" s="45"/>
      <c r="P737" s="46"/>
    </row>
    <row r="738" spans="1:16" ht="9.75" customHeight="1">
      <c r="A738" s="5"/>
      <c r="B738" s="40" t="s">
        <v>109</v>
      </c>
      <c r="C738" s="40">
        <v>1</v>
      </c>
      <c r="D738" s="41">
        <v>1</v>
      </c>
      <c r="E738" s="42">
        <v>1</v>
      </c>
      <c r="F738" s="42">
        <v>1</v>
      </c>
      <c r="G738" s="42">
        <v>1</v>
      </c>
      <c r="H738" s="42">
        <v>1</v>
      </c>
      <c r="I738" s="42">
        <v>0</v>
      </c>
      <c r="J738" s="42">
        <v>0</v>
      </c>
      <c r="K738" s="42">
        <v>0</v>
      </c>
      <c r="L738" s="42">
        <v>0</v>
      </c>
      <c r="M738" s="43">
        <v>1</v>
      </c>
      <c r="N738" s="44">
        <f>MIN(D738:M738)</f>
        <v>0</v>
      </c>
      <c r="O738" s="45">
        <f>C738-N738</f>
        <v>1</v>
      </c>
      <c r="P738" s="46">
        <f>O738/C738</f>
        <v>1</v>
      </c>
    </row>
    <row r="739" spans="1:16" ht="9.75" customHeight="1">
      <c r="A739" s="5"/>
      <c r="B739" s="40" t="s">
        <v>296</v>
      </c>
      <c r="C739" s="40"/>
      <c r="D739" s="41"/>
      <c r="E739" s="42"/>
      <c r="F739" s="42"/>
      <c r="G739" s="42"/>
      <c r="H739" s="42"/>
      <c r="I739" s="42"/>
      <c r="J739" s="42"/>
      <c r="K739" s="42"/>
      <c r="L739" s="42"/>
      <c r="M739" s="43"/>
      <c r="N739" s="44"/>
      <c r="O739" s="45"/>
      <c r="P739" s="46"/>
    </row>
    <row r="740" spans="1:16" ht="9.75" customHeight="1">
      <c r="A740" s="5"/>
      <c r="B740" s="40" t="s">
        <v>297</v>
      </c>
      <c r="C740" s="40">
        <v>3</v>
      </c>
      <c r="D740" s="41">
        <v>2</v>
      </c>
      <c r="E740" s="42">
        <v>1</v>
      </c>
      <c r="F740" s="42">
        <v>0</v>
      </c>
      <c r="G740" s="42">
        <v>0</v>
      </c>
      <c r="H740" s="42">
        <v>0</v>
      </c>
      <c r="I740" s="42">
        <v>1</v>
      </c>
      <c r="J740" s="42">
        <v>0</v>
      </c>
      <c r="K740" s="42">
        <v>1</v>
      </c>
      <c r="L740" s="42">
        <v>1</v>
      </c>
      <c r="M740" s="43">
        <v>2</v>
      </c>
      <c r="N740" s="44">
        <f>MIN(D740:M740)</f>
        <v>0</v>
      </c>
      <c r="O740" s="45">
        <f>C740-N740</f>
        <v>3</v>
      </c>
      <c r="P740" s="46">
        <f>O740/C740</f>
        <v>1</v>
      </c>
    </row>
    <row r="741" spans="1:16" ht="9.75" customHeight="1">
      <c r="A741" s="5"/>
      <c r="B741" s="40" t="s">
        <v>4</v>
      </c>
      <c r="C741" s="40">
        <v>4</v>
      </c>
      <c r="D741" s="41">
        <v>3</v>
      </c>
      <c r="E741" s="42">
        <v>1</v>
      </c>
      <c r="F741" s="42">
        <v>1</v>
      </c>
      <c r="G741" s="42">
        <v>1</v>
      </c>
      <c r="H741" s="42">
        <v>1</v>
      </c>
      <c r="I741" s="42">
        <v>1</v>
      </c>
      <c r="J741" s="42">
        <v>1</v>
      </c>
      <c r="K741" s="42">
        <v>1</v>
      </c>
      <c r="L741" s="42">
        <v>1</v>
      </c>
      <c r="M741" s="43">
        <v>1</v>
      </c>
      <c r="N741" s="44">
        <f>MIN(D741:M741)</f>
        <v>1</v>
      </c>
      <c r="O741" s="45">
        <f>C741-N741</f>
        <v>3</v>
      </c>
      <c r="P741" s="46">
        <f>O741/C741</f>
        <v>0.75</v>
      </c>
    </row>
    <row r="742" spans="1:16" ht="9.75" customHeight="1">
      <c r="A742" s="47"/>
      <c r="B742" s="48" t="s">
        <v>5</v>
      </c>
      <c r="C742" s="48">
        <f aca="true" t="shared" si="71" ref="C742:M742">SUM(C727:C731,C737:C741)</f>
        <v>114</v>
      </c>
      <c r="D742" s="49">
        <f t="shared" si="71"/>
        <v>36</v>
      </c>
      <c r="E742" s="50">
        <f t="shared" si="71"/>
        <v>15</v>
      </c>
      <c r="F742" s="50">
        <f t="shared" si="71"/>
        <v>9</v>
      </c>
      <c r="G742" s="50">
        <f t="shared" si="71"/>
        <v>3</v>
      </c>
      <c r="H742" s="50">
        <f t="shared" si="71"/>
        <v>4</v>
      </c>
      <c r="I742" s="50">
        <f t="shared" si="71"/>
        <v>4</v>
      </c>
      <c r="J742" s="50">
        <f t="shared" si="71"/>
        <v>4</v>
      </c>
      <c r="K742" s="50">
        <f t="shared" si="71"/>
        <v>13</v>
      </c>
      <c r="L742" s="50">
        <f t="shared" si="71"/>
        <v>20</v>
      </c>
      <c r="M742" s="51">
        <f t="shared" si="71"/>
        <v>39</v>
      </c>
      <c r="N742" s="52">
        <f>MIN(D742:M742)</f>
        <v>3</v>
      </c>
      <c r="O742" s="53">
        <f>C742-N742</f>
        <v>111</v>
      </c>
      <c r="P742" s="54">
        <f>O742/C742</f>
        <v>0.9736842105263158</v>
      </c>
    </row>
    <row r="743" spans="1:16" ht="9.75" customHeight="1">
      <c r="A743" s="39" t="s">
        <v>47</v>
      </c>
      <c r="B743" s="55" t="s">
        <v>0</v>
      </c>
      <c r="C743" s="55"/>
      <c r="D743" s="56"/>
      <c r="E743" s="57"/>
      <c r="F743" s="57"/>
      <c r="G743" s="57"/>
      <c r="H743" s="57"/>
      <c r="I743" s="57"/>
      <c r="J743" s="57"/>
      <c r="K743" s="57"/>
      <c r="L743" s="57"/>
      <c r="M743" s="58"/>
      <c r="N743" s="59"/>
      <c r="O743" s="60"/>
      <c r="P743" s="61"/>
    </row>
    <row r="744" spans="1:16" ht="9.75" customHeight="1">
      <c r="A744" s="5"/>
      <c r="B744" s="40" t="s">
        <v>1</v>
      </c>
      <c r="C744" s="40">
        <v>72</v>
      </c>
      <c r="D744" s="41">
        <v>0</v>
      </c>
      <c r="E744" s="42">
        <v>0</v>
      </c>
      <c r="F744" s="42">
        <v>0</v>
      </c>
      <c r="G744" s="42">
        <v>0</v>
      </c>
      <c r="H744" s="42">
        <v>1</v>
      </c>
      <c r="I744" s="42">
        <v>0</v>
      </c>
      <c r="J744" s="42">
        <v>3</v>
      </c>
      <c r="K744" s="42">
        <v>4</v>
      </c>
      <c r="L744" s="42">
        <v>14</v>
      </c>
      <c r="M744" s="43">
        <v>17</v>
      </c>
      <c r="N744" s="44">
        <f>MIN(D744:M744)</f>
        <v>0</v>
      </c>
      <c r="O744" s="45">
        <f>C744-N744</f>
        <v>72</v>
      </c>
      <c r="P744" s="46">
        <f>O744/C744</f>
        <v>1</v>
      </c>
    </row>
    <row r="745" spans="1:16" ht="9.75" customHeight="1">
      <c r="A745" s="5"/>
      <c r="B745" s="40" t="s">
        <v>2</v>
      </c>
      <c r="C745" s="40"/>
      <c r="D745" s="41"/>
      <c r="E745" s="42"/>
      <c r="F745" s="42"/>
      <c r="G745" s="42"/>
      <c r="H745" s="42"/>
      <c r="I745" s="42"/>
      <c r="J745" s="42"/>
      <c r="K745" s="42"/>
      <c r="L745" s="42"/>
      <c r="M745" s="43"/>
      <c r="N745" s="44"/>
      <c r="O745" s="45"/>
      <c r="P745" s="46"/>
    </row>
    <row r="746" spans="1:16" ht="9.75" customHeight="1">
      <c r="A746" s="5"/>
      <c r="B746" s="40" t="s">
        <v>495</v>
      </c>
      <c r="C746" s="40">
        <v>13</v>
      </c>
      <c r="D746" s="41">
        <v>8</v>
      </c>
      <c r="E746" s="42">
        <v>3</v>
      </c>
      <c r="F746" s="42">
        <v>1</v>
      </c>
      <c r="G746" s="42">
        <v>1</v>
      </c>
      <c r="H746" s="42">
        <v>1</v>
      </c>
      <c r="I746" s="42">
        <v>1</v>
      </c>
      <c r="J746" s="42">
        <v>2</v>
      </c>
      <c r="K746" s="42">
        <v>1</v>
      </c>
      <c r="L746" s="42">
        <v>1</v>
      </c>
      <c r="M746" s="43">
        <v>2</v>
      </c>
      <c r="N746" s="44">
        <f>MIN(D746:M746)</f>
        <v>1</v>
      </c>
      <c r="O746" s="45">
        <f>C746-N746</f>
        <v>12</v>
      </c>
      <c r="P746" s="46">
        <f>O746/C746</f>
        <v>0.9230769230769231</v>
      </c>
    </row>
    <row r="747" spans="1:16" ht="9.75" customHeight="1">
      <c r="A747" s="5"/>
      <c r="B747" s="40" t="s">
        <v>3</v>
      </c>
      <c r="C747" s="40">
        <v>2</v>
      </c>
      <c r="D747" s="41">
        <v>1</v>
      </c>
      <c r="E747" s="42">
        <v>1</v>
      </c>
      <c r="F747" s="42">
        <v>1</v>
      </c>
      <c r="G747" s="42">
        <v>1</v>
      </c>
      <c r="H747" s="42">
        <v>1</v>
      </c>
      <c r="I747" s="42">
        <v>1</v>
      </c>
      <c r="J747" s="42">
        <v>1</v>
      </c>
      <c r="K747" s="42">
        <v>1</v>
      </c>
      <c r="L747" s="42">
        <v>1</v>
      </c>
      <c r="M747" s="43">
        <v>1</v>
      </c>
      <c r="N747" s="44">
        <f>MIN(D747:M747)</f>
        <v>1</v>
      </c>
      <c r="O747" s="45">
        <f>C747-N747</f>
        <v>1</v>
      </c>
      <c r="P747" s="46">
        <f>O747/C747</f>
        <v>0.5</v>
      </c>
    </row>
    <row r="748" spans="1:16" ht="9.75" customHeight="1">
      <c r="A748" s="5"/>
      <c r="B748" s="40" t="s">
        <v>300</v>
      </c>
      <c r="C748" s="40"/>
      <c r="D748" s="41"/>
      <c r="E748" s="42"/>
      <c r="F748" s="42"/>
      <c r="G748" s="42"/>
      <c r="H748" s="42"/>
      <c r="I748" s="42"/>
      <c r="J748" s="42"/>
      <c r="K748" s="42"/>
      <c r="L748" s="42"/>
      <c r="M748" s="43"/>
      <c r="N748" s="44"/>
      <c r="O748" s="45"/>
      <c r="P748" s="46"/>
    </row>
    <row r="749" spans="1:16" ht="9.75" customHeight="1">
      <c r="A749" s="5"/>
      <c r="B749" s="40" t="s">
        <v>300</v>
      </c>
      <c r="C749" s="40"/>
      <c r="D749" s="41"/>
      <c r="E749" s="42"/>
      <c r="F749" s="42"/>
      <c r="G749" s="42"/>
      <c r="H749" s="42"/>
      <c r="I749" s="42"/>
      <c r="J749" s="42"/>
      <c r="K749" s="42"/>
      <c r="L749" s="42"/>
      <c r="M749" s="43"/>
      <c r="N749" s="44"/>
      <c r="O749" s="45"/>
      <c r="P749" s="46"/>
    </row>
    <row r="750" spans="1:16" ht="9.75" customHeight="1">
      <c r="A750" s="5"/>
      <c r="B750" s="40" t="s">
        <v>300</v>
      </c>
      <c r="C750" s="40"/>
      <c r="D750" s="41"/>
      <c r="E750" s="42"/>
      <c r="F750" s="42"/>
      <c r="G750" s="42"/>
      <c r="H750" s="42"/>
      <c r="I750" s="42"/>
      <c r="J750" s="42"/>
      <c r="K750" s="42"/>
      <c r="L750" s="42"/>
      <c r="M750" s="43"/>
      <c r="N750" s="44"/>
      <c r="O750" s="45"/>
      <c r="P750" s="46"/>
    </row>
    <row r="751" spans="1:16" ht="9.75" customHeight="1">
      <c r="A751" s="5"/>
      <c r="B751" s="40" t="s">
        <v>300</v>
      </c>
      <c r="C751" s="40"/>
      <c r="D751" s="41"/>
      <c r="E751" s="42"/>
      <c r="F751" s="42"/>
      <c r="G751" s="42"/>
      <c r="H751" s="42"/>
      <c r="I751" s="42"/>
      <c r="J751" s="42"/>
      <c r="K751" s="42"/>
      <c r="L751" s="42"/>
      <c r="M751" s="43"/>
      <c r="N751" s="44"/>
      <c r="O751" s="45"/>
      <c r="P751" s="46"/>
    </row>
    <row r="752" spans="1:16" ht="9.75" customHeight="1">
      <c r="A752" s="5"/>
      <c r="B752" s="40" t="s">
        <v>300</v>
      </c>
      <c r="C752" s="40"/>
      <c r="D752" s="41"/>
      <c r="E752" s="42"/>
      <c r="F752" s="42"/>
      <c r="G752" s="42"/>
      <c r="H752" s="42"/>
      <c r="I752" s="42"/>
      <c r="J752" s="42"/>
      <c r="K752" s="42"/>
      <c r="L752" s="42"/>
      <c r="M752" s="43"/>
      <c r="N752" s="44"/>
      <c r="O752" s="45"/>
      <c r="P752" s="46"/>
    </row>
    <row r="753" spans="1:16" ht="9.75" customHeight="1">
      <c r="A753" s="5"/>
      <c r="B753" s="40" t="s">
        <v>301</v>
      </c>
      <c r="C753" s="40"/>
      <c r="D753" s="41"/>
      <c r="E753" s="42"/>
      <c r="F753" s="42"/>
      <c r="G753" s="42"/>
      <c r="H753" s="42"/>
      <c r="I753" s="42"/>
      <c r="J753" s="42"/>
      <c r="K753" s="42"/>
      <c r="L753" s="42"/>
      <c r="M753" s="43"/>
      <c r="N753" s="44"/>
      <c r="O753" s="45"/>
      <c r="P753" s="46"/>
    </row>
    <row r="754" spans="1:16" ht="9.75" customHeight="1">
      <c r="A754" s="5"/>
      <c r="B754" s="40" t="s">
        <v>109</v>
      </c>
      <c r="C754" s="40">
        <v>2</v>
      </c>
      <c r="D754" s="41">
        <v>1</v>
      </c>
      <c r="E754" s="42">
        <v>1</v>
      </c>
      <c r="F754" s="42">
        <v>0</v>
      </c>
      <c r="G754" s="42">
        <v>0</v>
      </c>
      <c r="H754" s="42">
        <v>0</v>
      </c>
      <c r="I754" s="42">
        <v>0</v>
      </c>
      <c r="J754" s="42">
        <v>0</v>
      </c>
      <c r="K754" s="42">
        <v>0</v>
      </c>
      <c r="L754" s="42">
        <v>0</v>
      </c>
      <c r="M754" s="43">
        <v>1</v>
      </c>
      <c r="N754" s="44">
        <f>MIN(D754:M754)</f>
        <v>0</v>
      </c>
      <c r="O754" s="45">
        <f>C754-N754</f>
        <v>2</v>
      </c>
      <c r="P754" s="46">
        <f>O754/C754</f>
        <v>1</v>
      </c>
    </row>
    <row r="755" spans="1:16" ht="9.75" customHeight="1">
      <c r="A755" s="5"/>
      <c r="B755" s="40" t="s">
        <v>296</v>
      </c>
      <c r="C755" s="40"/>
      <c r="D755" s="41"/>
      <c r="E755" s="42"/>
      <c r="F755" s="42"/>
      <c r="G755" s="42"/>
      <c r="H755" s="42"/>
      <c r="I755" s="42"/>
      <c r="J755" s="42"/>
      <c r="K755" s="42"/>
      <c r="L755" s="42"/>
      <c r="M755" s="43"/>
      <c r="N755" s="44"/>
      <c r="O755" s="45"/>
      <c r="P755" s="46"/>
    </row>
    <row r="756" spans="1:16" ht="9.75" customHeight="1">
      <c r="A756" s="5"/>
      <c r="B756" s="40" t="s">
        <v>297</v>
      </c>
      <c r="C756" s="40"/>
      <c r="D756" s="41"/>
      <c r="E756" s="42"/>
      <c r="F756" s="42"/>
      <c r="G756" s="42"/>
      <c r="H756" s="42"/>
      <c r="I756" s="42"/>
      <c r="J756" s="42"/>
      <c r="K756" s="42"/>
      <c r="L756" s="42"/>
      <c r="M756" s="43"/>
      <c r="N756" s="44"/>
      <c r="O756" s="45"/>
      <c r="P756" s="46"/>
    </row>
    <row r="757" spans="1:16" ht="9.75" customHeight="1">
      <c r="A757" s="5"/>
      <c r="B757" s="40" t="s">
        <v>4</v>
      </c>
      <c r="C757" s="40"/>
      <c r="D757" s="41"/>
      <c r="E757" s="42"/>
      <c r="F757" s="42"/>
      <c r="G757" s="42"/>
      <c r="H757" s="42"/>
      <c r="I757" s="42"/>
      <c r="J757" s="42"/>
      <c r="K757" s="42"/>
      <c r="L757" s="42"/>
      <c r="M757" s="43"/>
      <c r="N757" s="44"/>
      <c r="O757" s="45"/>
      <c r="P757" s="46"/>
    </row>
    <row r="758" spans="1:16" ht="9.75" customHeight="1">
      <c r="A758" s="47"/>
      <c r="B758" s="48" t="s">
        <v>5</v>
      </c>
      <c r="C758" s="48">
        <f aca="true" t="shared" si="72" ref="C758:M758">SUM(C743:C747,C753:C757)</f>
        <v>89</v>
      </c>
      <c r="D758" s="49">
        <f t="shared" si="72"/>
        <v>10</v>
      </c>
      <c r="E758" s="50">
        <f t="shared" si="72"/>
        <v>5</v>
      </c>
      <c r="F758" s="50">
        <f t="shared" si="72"/>
        <v>2</v>
      </c>
      <c r="G758" s="50">
        <f t="shared" si="72"/>
        <v>2</v>
      </c>
      <c r="H758" s="50">
        <f t="shared" si="72"/>
        <v>3</v>
      </c>
      <c r="I758" s="50">
        <f t="shared" si="72"/>
        <v>2</v>
      </c>
      <c r="J758" s="50">
        <f t="shared" si="72"/>
        <v>6</v>
      </c>
      <c r="K758" s="50">
        <f t="shared" si="72"/>
        <v>6</v>
      </c>
      <c r="L758" s="50">
        <f t="shared" si="72"/>
        <v>16</v>
      </c>
      <c r="M758" s="51">
        <f t="shared" si="72"/>
        <v>21</v>
      </c>
      <c r="N758" s="52">
        <f>MIN(D758:M758)</f>
        <v>2</v>
      </c>
      <c r="O758" s="53">
        <f>C758-N758</f>
        <v>87</v>
      </c>
      <c r="P758" s="54">
        <f>O758/C758</f>
        <v>0.9775280898876404</v>
      </c>
    </row>
    <row r="759" spans="1:16" ht="9.75" customHeight="1">
      <c r="A759" s="39" t="s">
        <v>48</v>
      </c>
      <c r="B759" s="55" t="s">
        <v>0</v>
      </c>
      <c r="C759" s="55"/>
      <c r="D759" s="56"/>
      <c r="E759" s="57"/>
      <c r="F759" s="57"/>
      <c r="G759" s="57"/>
      <c r="H759" s="57"/>
      <c r="I759" s="57"/>
      <c r="J759" s="57"/>
      <c r="K759" s="57"/>
      <c r="L759" s="57"/>
      <c r="M759" s="58"/>
      <c r="N759" s="59"/>
      <c r="O759" s="60"/>
      <c r="P759" s="61"/>
    </row>
    <row r="760" spans="1:16" ht="9.75" customHeight="1">
      <c r="A760" s="5"/>
      <c r="B760" s="40" t="s">
        <v>1</v>
      </c>
      <c r="C760" s="40"/>
      <c r="D760" s="41"/>
      <c r="E760" s="42"/>
      <c r="F760" s="42"/>
      <c r="G760" s="42"/>
      <c r="H760" s="42"/>
      <c r="I760" s="42"/>
      <c r="J760" s="42"/>
      <c r="K760" s="42"/>
      <c r="L760" s="42"/>
      <c r="M760" s="43"/>
      <c r="N760" s="44"/>
      <c r="O760" s="45"/>
      <c r="P760" s="46"/>
    </row>
    <row r="761" spans="1:16" ht="9.75" customHeight="1">
      <c r="A761" s="5"/>
      <c r="B761" s="40" t="s">
        <v>2</v>
      </c>
      <c r="C761" s="40"/>
      <c r="D761" s="41"/>
      <c r="E761" s="42"/>
      <c r="F761" s="42"/>
      <c r="G761" s="42"/>
      <c r="H761" s="42"/>
      <c r="I761" s="42"/>
      <c r="J761" s="42"/>
      <c r="K761" s="42"/>
      <c r="L761" s="42"/>
      <c r="M761" s="43"/>
      <c r="N761" s="44"/>
      <c r="O761" s="45"/>
      <c r="P761" s="46"/>
    </row>
    <row r="762" spans="1:16" ht="9.75" customHeight="1">
      <c r="A762" s="5"/>
      <c r="B762" s="40" t="s">
        <v>495</v>
      </c>
      <c r="C762" s="40"/>
      <c r="D762" s="41"/>
      <c r="E762" s="42"/>
      <c r="F762" s="42"/>
      <c r="G762" s="42"/>
      <c r="H762" s="42"/>
      <c r="I762" s="42"/>
      <c r="J762" s="42"/>
      <c r="K762" s="42"/>
      <c r="L762" s="42"/>
      <c r="M762" s="43"/>
      <c r="N762" s="44"/>
      <c r="O762" s="45"/>
      <c r="P762" s="46"/>
    </row>
    <row r="763" spans="1:16" ht="9.75" customHeight="1">
      <c r="A763" s="5"/>
      <c r="B763" s="40" t="s">
        <v>3</v>
      </c>
      <c r="C763" s="40"/>
      <c r="D763" s="41"/>
      <c r="E763" s="42"/>
      <c r="F763" s="42"/>
      <c r="G763" s="42"/>
      <c r="H763" s="42"/>
      <c r="I763" s="42"/>
      <c r="J763" s="42"/>
      <c r="K763" s="42"/>
      <c r="L763" s="42"/>
      <c r="M763" s="43"/>
      <c r="N763" s="44"/>
      <c r="O763" s="45"/>
      <c r="P763" s="46"/>
    </row>
    <row r="764" spans="1:16" ht="9.75" customHeight="1">
      <c r="A764" s="5"/>
      <c r="B764" s="40" t="s">
        <v>300</v>
      </c>
      <c r="C764" s="40"/>
      <c r="D764" s="41"/>
      <c r="E764" s="42"/>
      <c r="F764" s="42"/>
      <c r="G764" s="42"/>
      <c r="H764" s="42"/>
      <c r="I764" s="42"/>
      <c r="J764" s="42"/>
      <c r="K764" s="42"/>
      <c r="L764" s="42"/>
      <c r="M764" s="43"/>
      <c r="N764" s="44"/>
      <c r="O764" s="45"/>
      <c r="P764" s="46"/>
    </row>
    <row r="765" spans="1:16" ht="9.75" customHeight="1">
      <c r="A765" s="5"/>
      <c r="B765" s="40" t="s">
        <v>300</v>
      </c>
      <c r="C765" s="40"/>
      <c r="D765" s="41"/>
      <c r="E765" s="42"/>
      <c r="F765" s="42"/>
      <c r="G765" s="42"/>
      <c r="H765" s="42"/>
      <c r="I765" s="42"/>
      <c r="J765" s="42"/>
      <c r="K765" s="42"/>
      <c r="L765" s="42"/>
      <c r="M765" s="43"/>
      <c r="N765" s="44"/>
      <c r="O765" s="45"/>
      <c r="P765" s="46"/>
    </row>
    <row r="766" spans="1:16" ht="9.75" customHeight="1">
      <c r="A766" s="5"/>
      <c r="B766" s="40" t="s">
        <v>300</v>
      </c>
      <c r="C766" s="40"/>
      <c r="D766" s="41"/>
      <c r="E766" s="42"/>
      <c r="F766" s="42"/>
      <c r="G766" s="42"/>
      <c r="H766" s="42"/>
      <c r="I766" s="42"/>
      <c r="J766" s="42"/>
      <c r="K766" s="42"/>
      <c r="L766" s="42"/>
      <c r="M766" s="43"/>
      <c r="N766" s="44"/>
      <c r="O766" s="45"/>
      <c r="P766" s="46"/>
    </row>
    <row r="767" spans="1:16" ht="9.75" customHeight="1">
      <c r="A767" s="5"/>
      <c r="B767" s="40" t="s">
        <v>300</v>
      </c>
      <c r="C767" s="40"/>
      <c r="D767" s="41"/>
      <c r="E767" s="42"/>
      <c r="F767" s="42"/>
      <c r="G767" s="42"/>
      <c r="H767" s="42"/>
      <c r="I767" s="42"/>
      <c r="J767" s="42"/>
      <c r="K767" s="42"/>
      <c r="L767" s="42"/>
      <c r="M767" s="43"/>
      <c r="N767" s="44"/>
      <c r="O767" s="45"/>
      <c r="P767" s="46"/>
    </row>
    <row r="768" spans="1:16" ht="9.75" customHeight="1">
      <c r="A768" s="5"/>
      <c r="B768" s="40" t="s">
        <v>300</v>
      </c>
      <c r="C768" s="40"/>
      <c r="D768" s="41"/>
      <c r="E768" s="42"/>
      <c r="F768" s="42"/>
      <c r="G768" s="42"/>
      <c r="H768" s="42"/>
      <c r="I768" s="42"/>
      <c r="J768" s="42"/>
      <c r="K768" s="42"/>
      <c r="L768" s="42"/>
      <c r="M768" s="43"/>
      <c r="N768" s="44"/>
      <c r="O768" s="45"/>
      <c r="P768" s="46"/>
    </row>
    <row r="769" spans="1:16" ht="9.75" customHeight="1">
      <c r="A769" s="5"/>
      <c r="B769" s="40" t="s">
        <v>301</v>
      </c>
      <c r="C769" s="40"/>
      <c r="D769" s="41"/>
      <c r="E769" s="42"/>
      <c r="F769" s="42"/>
      <c r="G769" s="42"/>
      <c r="H769" s="42"/>
      <c r="I769" s="42"/>
      <c r="J769" s="42"/>
      <c r="K769" s="42"/>
      <c r="L769" s="42"/>
      <c r="M769" s="43"/>
      <c r="N769" s="44"/>
      <c r="O769" s="45"/>
      <c r="P769" s="46"/>
    </row>
    <row r="770" spans="1:16" ht="9.75" customHeight="1">
      <c r="A770" s="5"/>
      <c r="B770" s="40" t="s">
        <v>109</v>
      </c>
      <c r="C770" s="40">
        <v>1</v>
      </c>
      <c r="D770" s="41">
        <v>1</v>
      </c>
      <c r="E770" s="42">
        <v>1</v>
      </c>
      <c r="F770" s="42">
        <v>1</v>
      </c>
      <c r="G770" s="42">
        <v>1</v>
      </c>
      <c r="H770" s="42">
        <v>1</v>
      </c>
      <c r="I770" s="42">
        <v>1</v>
      </c>
      <c r="J770" s="42">
        <v>1</v>
      </c>
      <c r="K770" s="42">
        <v>1</v>
      </c>
      <c r="L770" s="42">
        <v>1</v>
      </c>
      <c r="M770" s="43">
        <v>0</v>
      </c>
      <c r="N770" s="44">
        <f>MIN(D770:M770)</f>
        <v>0</v>
      </c>
      <c r="O770" s="45">
        <f>C770-N770</f>
        <v>1</v>
      </c>
      <c r="P770" s="46">
        <f>O770/C770</f>
        <v>1</v>
      </c>
    </row>
    <row r="771" spans="1:16" ht="9.75" customHeight="1">
      <c r="A771" s="5"/>
      <c r="B771" s="40" t="s">
        <v>296</v>
      </c>
      <c r="C771" s="40"/>
      <c r="D771" s="41"/>
      <c r="E771" s="42"/>
      <c r="F771" s="42"/>
      <c r="G771" s="42"/>
      <c r="H771" s="42"/>
      <c r="I771" s="42"/>
      <c r="J771" s="42"/>
      <c r="K771" s="42"/>
      <c r="L771" s="42"/>
      <c r="M771" s="43"/>
      <c r="N771" s="44"/>
      <c r="O771" s="45"/>
      <c r="P771" s="46"/>
    </row>
    <row r="772" spans="1:16" ht="9.75" customHeight="1">
      <c r="A772" s="5"/>
      <c r="B772" s="40" t="s">
        <v>297</v>
      </c>
      <c r="C772" s="40"/>
      <c r="D772" s="41"/>
      <c r="E772" s="42"/>
      <c r="F772" s="42"/>
      <c r="G772" s="42"/>
      <c r="H772" s="42"/>
      <c r="I772" s="42"/>
      <c r="J772" s="42"/>
      <c r="K772" s="42"/>
      <c r="L772" s="42"/>
      <c r="M772" s="43"/>
      <c r="N772" s="44"/>
      <c r="O772" s="45"/>
      <c r="P772" s="46"/>
    </row>
    <row r="773" spans="1:16" ht="9.75" customHeight="1">
      <c r="A773" s="5"/>
      <c r="B773" s="40" t="s">
        <v>4</v>
      </c>
      <c r="C773" s="40">
        <v>2</v>
      </c>
      <c r="D773" s="41">
        <v>2</v>
      </c>
      <c r="E773" s="42">
        <v>1</v>
      </c>
      <c r="F773" s="42">
        <v>1</v>
      </c>
      <c r="G773" s="42">
        <v>1</v>
      </c>
      <c r="H773" s="42">
        <v>1</v>
      </c>
      <c r="I773" s="42">
        <v>1</v>
      </c>
      <c r="J773" s="42">
        <v>0</v>
      </c>
      <c r="K773" s="42">
        <v>0</v>
      </c>
      <c r="L773" s="42">
        <v>1</v>
      </c>
      <c r="M773" s="43">
        <v>0</v>
      </c>
      <c r="N773" s="44">
        <f>MIN(D773:M773)</f>
        <v>0</v>
      </c>
      <c r="O773" s="45">
        <f>C773-N773</f>
        <v>2</v>
      </c>
      <c r="P773" s="46">
        <f>O773/C773</f>
        <v>1</v>
      </c>
    </row>
    <row r="774" spans="1:16" ht="9.75" customHeight="1">
      <c r="A774" s="47"/>
      <c r="B774" s="48" t="s">
        <v>5</v>
      </c>
      <c r="C774" s="48">
        <f aca="true" t="shared" si="73" ref="C774:M774">SUM(C759:C763,C769:C773)</f>
        <v>3</v>
      </c>
      <c r="D774" s="49">
        <f t="shared" si="73"/>
        <v>3</v>
      </c>
      <c r="E774" s="50">
        <f t="shared" si="73"/>
        <v>2</v>
      </c>
      <c r="F774" s="50">
        <f t="shared" si="73"/>
        <v>2</v>
      </c>
      <c r="G774" s="50">
        <f t="shared" si="73"/>
        <v>2</v>
      </c>
      <c r="H774" s="50">
        <f t="shared" si="73"/>
        <v>2</v>
      </c>
      <c r="I774" s="50">
        <f t="shared" si="73"/>
        <v>2</v>
      </c>
      <c r="J774" s="50">
        <f t="shared" si="73"/>
        <v>1</v>
      </c>
      <c r="K774" s="50">
        <f t="shared" si="73"/>
        <v>1</v>
      </c>
      <c r="L774" s="50">
        <f t="shared" si="73"/>
        <v>2</v>
      </c>
      <c r="M774" s="51">
        <f t="shared" si="73"/>
        <v>0</v>
      </c>
      <c r="N774" s="52">
        <f>MIN(D774:M774)</f>
        <v>0</v>
      </c>
      <c r="O774" s="53">
        <f>C774-N774</f>
        <v>3</v>
      </c>
      <c r="P774" s="54">
        <f>O774/C774</f>
        <v>1</v>
      </c>
    </row>
    <row r="775" spans="1:16" ht="9.75" customHeight="1">
      <c r="A775" s="39" t="s">
        <v>49</v>
      </c>
      <c r="B775" s="55" t="s">
        <v>0</v>
      </c>
      <c r="C775" s="55">
        <v>25</v>
      </c>
      <c r="D775" s="56">
        <v>13</v>
      </c>
      <c r="E775" s="57">
        <v>9</v>
      </c>
      <c r="F775" s="57">
        <v>5</v>
      </c>
      <c r="G775" s="57">
        <v>4</v>
      </c>
      <c r="H775" s="57">
        <v>3</v>
      </c>
      <c r="I775" s="57">
        <v>4</v>
      </c>
      <c r="J775" s="57">
        <v>3</v>
      </c>
      <c r="K775" s="57">
        <v>5</v>
      </c>
      <c r="L775" s="57">
        <v>3</v>
      </c>
      <c r="M775" s="58">
        <v>6</v>
      </c>
      <c r="N775" s="59">
        <f>MIN(D775:M775)</f>
        <v>3</v>
      </c>
      <c r="O775" s="60">
        <f>C775-N775</f>
        <v>22</v>
      </c>
      <c r="P775" s="61">
        <f>O775/C775</f>
        <v>0.88</v>
      </c>
    </row>
    <row r="776" spans="1:16" ht="9.75" customHeight="1">
      <c r="A776" s="5"/>
      <c r="B776" s="40" t="s">
        <v>1</v>
      </c>
      <c r="C776" s="40">
        <v>36</v>
      </c>
      <c r="D776" s="41">
        <v>21</v>
      </c>
      <c r="E776" s="42">
        <v>13</v>
      </c>
      <c r="F776" s="42">
        <v>9</v>
      </c>
      <c r="G776" s="42">
        <v>7</v>
      </c>
      <c r="H776" s="42">
        <v>6</v>
      </c>
      <c r="I776" s="42">
        <v>4</v>
      </c>
      <c r="J776" s="42">
        <v>5</v>
      </c>
      <c r="K776" s="42">
        <v>9</v>
      </c>
      <c r="L776" s="42">
        <v>10</v>
      </c>
      <c r="M776" s="43">
        <v>15</v>
      </c>
      <c r="N776" s="44">
        <f>MIN(D776:M776)</f>
        <v>4</v>
      </c>
      <c r="O776" s="45">
        <f>C776-N776</f>
        <v>32</v>
      </c>
      <c r="P776" s="46">
        <f>O776/C776</f>
        <v>0.8888888888888888</v>
      </c>
    </row>
    <row r="777" spans="1:16" ht="9.75" customHeight="1">
      <c r="A777" s="5"/>
      <c r="B777" s="40" t="s">
        <v>2</v>
      </c>
      <c r="C777" s="40">
        <v>88</v>
      </c>
      <c r="D777" s="41">
        <v>0</v>
      </c>
      <c r="E777" s="42">
        <v>0</v>
      </c>
      <c r="F777" s="42">
        <v>0</v>
      </c>
      <c r="G777" s="42">
        <v>0</v>
      </c>
      <c r="H777" s="42">
        <v>0</v>
      </c>
      <c r="I777" s="42">
        <v>0</v>
      </c>
      <c r="J777" s="42">
        <v>0</v>
      </c>
      <c r="K777" s="42">
        <v>2</v>
      </c>
      <c r="L777" s="42">
        <v>2</v>
      </c>
      <c r="M777" s="43">
        <v>1</v>
      </c>
      <c r="N777" s="44">
        <f>MIN(D777:M777)</f>
        <v>0</v>
      </c>
      <c r="O777" s="45">
        <f>C777-N777</f>
        <v>88</v>
      </c>
      <c r="P777" s="46">
        <f>O777/C777</f>
        <v>1</v>
      </c>
    </row>
    <row r="778" spans="1:16" ht="9.75" customHeight="1">
      <c r="A778" s="5"/>
      <c r="B778" s="40" t="s">
        <v>495</v>
      </c>
      <c r="C778" s="40"/>
      <c r="D778" s="41"/>
      <c r="E778" s="42"/>
      <c r="F778" s="42"/>
      <c r="G778" s="42"/>
      <c r="H778" s="42"/>
      <c r="I778" s="42"/>
      <c r="J778" s="42"/>
      <c r="K778" s="42"/>
      <c r="L778" s="42"/>
      <c r="M778" s="43"/>
      <c r="N778" s="44"/>
      <c r="O778" s="45"/>
      <c r="P778" s="46"/>
    </row>
    <row r="779" spans="1:16" ht="9.75" customHeight="1">
      <c r="A779" s="5"/>
      <c r="B779" s="40" t="s">
        <v>3</v>
      </c>
      <c r="C779" s="40">
        <v>5</v>
      </c>
      <c r="D779" s="41">
        <v>3</v>
      </c>
      <c r="E779" s="42">
        <v>3</v>
      </c>
      <c r="F779" s="42">
        <v>3</v>
      </c>
      <c r="G779" s="42">
        <v>2</v>
      </c>
      <c r="H779" s="42">
        <v>2</v>
      </c>
      <c r="I779" s="42">
        <v>2</v>
      </c>
      <c r="J779" s="42">
        <v>2</v>
      </c>
      <c r="K779" s="42">
        <v>2</v>
      </c>
      <c r="L779" s="42">
        <v>2</v>
      </c>
      <c r="M779" s="43">
        <v>3</v>
      </c>
      <c r="N779" s="44">
        <f>MIN(D779:M779)</f>
        <v>2</v>
      </c>
      <c r="O779" s="45">
        <f>C779-N779</f>
        <v>3</v>
      </c>
      <c r="P779" s="46">
        <f>O779/C779</f>
        <v>0.6</v>
      </c>
    </row>
    <row r="780" spans="1:16" ht="9.75" customHeight="1">
      <c r="A780" s="5"/>
      <c r="B780" s="40" t="s">
        <v>300</v>
      </c>
      <c r="C780" s="40"/>
      <c r="D780" s="41"/>
      <c r="E780" s="42"/>
      <c r="F780" s="42"/>
      <c r="G780" s="42"/>
      <c r="H780" s="42"/>
      <c r="I780" s="42"/>
      <c r="J780" s="42"/>
      <c r="K780" s="42"/>
      <c r="L780" s="42"/>
      <c r="M780" s="43"/>
      <c r="N780" s="44"/>
      <c r="O780" s="45"/>
      <c r="P780" s="46"/>
    </row>
    <row r="781" spans="1:16" ht="9.75" customHeight="1">
      <c r="A781" s="5"/>
      <c r="B781" s="40" t="s">
        <v>300</v>
      </c>
      <c r="C781" s="40"/>
      <c r="D781" s="41"/>
      <c r="E781" s="42"/>
      <c r="F781" s="42"/>
      <c r="G781" s="42"/>
      <c r="H781" s="42"/>
      <c r="I781" s="42"/>
      <c r="J781" s="42"/>
      <c r="K781" s="42"/>
      <c r="L781" s="42"/>
      <c r="M781" s="43"/>
      <c r="N781" s="44"/>
      <c r="O781" s="45"/>
      <c r="P781" s="46"/>
    </row>
    <row r="782" spans="1:16" ht="9.75" customHeight="1">
      <c r="A782" s="5"/>
      <c r="B782" s="40" t="s">
        <v>300</v>
      </c>
      <c r="C782" s="40"/>
      <c r="D782" s="41"/>
      <c r="E782" s="42"/>
      <c r="F782" s="42"/>
      <c r="G782" s="42"/>
      <c r="H782" s="42"/>
      <c r="I782" s="42"/>
      <c r="J782" s="42"/>
      <c r="K782" s="42"/>
      <c r="L782" s="42"/>
      <c r="M782" s="43"/>
      <c r="N782" s="44"/>
      <c r="O782" s="45"/>
      <c r="P782" s="46"/>
    </row>
    <row r="783" spans="1:16" ht="9.75" customHeight="1">
      <c r="A783" s="5"/>
      <c r="B783" s="40" t="s">
        <v>300</v>
      </c>
      <c r="C783" s="40"/>
      <c r="D783" s="41"/>
      <c r="E783" s="42"/>
      <c r="F783" s="42"/>
      <c r="G783" s="42"/>
      <c r="H783" s="42"/>
      <c r="I783" s="42"/>
      <c r="J783" s="42"/>
      <c r="K783" s="42"/>
      <c r="L783" s="42"/>
      <c r="M783" s="43"/>
      <c r="N783" s="44"/>
      <c r="O783" s="45"/>
      <c r="P783" s="46"/>
    </row>
    <row r="784" spans="1:16" ht="9.75" customHeight="1">
      <c r="A784" s="5"/>
      <c r="B784" s="40" t="s">
        <v>300</v>
      </c>
      <c r="C784" s="40"/>
      <c r="D784" s="41"/>
      <c r="E784" s="42"/>
      <c r="F784" s="42"/>
      <c r="G784" s="42"/>
      <c r="H784" s="42"/>
      <c r="I784" s="42"/>
      <c r="J784" s="42"/>
      <c r="K784" s="42"/>
      <c r="L784" s="42"/>
      <c r="M784" s="43"/>
      <c r="N784" s="44"/>
      <c r="O784" s="45"/>
      <c r="P784" s="46"/>
    </row>
    <row r="785" spans="1:16" ht="9.75" customHeight="1">
      <c r="A785" s="5"/>
      <c r="B785" s="40" t="s">
        <v>301</v>
      </c>
      <c r="C785" s="40"/>
      <c r="D785" s="41"/>
      <c r="E785" s="42"/>
      <c r="F785" s="42"/>
      <c r="G785" s="42"/>
      <c r="H785" s="42"/>
      <c r="I785" s="42"/>
      <c r="J785" s="42"/>
      <c r="K785" s="42"/>
      <c r="L785" s="42"/>
      <c r="M785" s="43"/>
      <c r="N785" s="44"/>
      <c r="O785" s="45"/>
      <c r="P785" s="46"/>
    </row>
    <row r="786" spans="1:16" ht="9.75" customHeight="1">
      <c r="A786" s="5"/>
      <c r="B786" s="40" t="s">
        <v>109</v>
      </c>
      <c r="C786" s="40">
        <v>2</v>
      </c>
      <c r="D786" s="41">
        <v>2</v>
      </c>
      <c r="E786" s="42">
        <v>1</v>
      </c>
      <c r="F786" s="42">
        <v>1</v>
      </c>
      <c r="G786" s="42">
        <v>1</v>
      </c>
      <c r="H786" s="42">
        <v>1</v>
      </c>
      <c r="I786" s="42">
        <v>1</v>
      </c>
      <c r="J786" s="42">
        <v>2</v>
      </c>
      <c r="K786" s="42">
        <v>2</v>
      </c>
      <c r="L786" s="42">
        <v>1</v>
      </c>
      <c r="M786" s="43">
        <v>2</v>
      </c>
      <c r="N786" s="44">
        <f>MIN(D786:M786)</f>
        <v>1</v>
      </c>
      <c r="O786" s="45">
        <f>C786-N786</f>
        <v>1</v>
      </c>
      <c r="P786" s="46">
        <f>O786/C786</f>
        <v>0.5</v>
      </c>
    </row>
    <row r="787" spans="1:16" ht="9.75" customHeight="1">
      <c r="A787" s="5"/>
      <c r="B787" s="40" t="s">
        <v>296</v>
      </c>
      <c r="C787" s="40"/>
      <c r="D787" s="41"/>
      <c r="E787" s="42"/>
      <c r="F787" s="42"/>
      <c r="G787" s="42"/>
      <c r="H787" s="42"/>
      <c r="I787" s="42"/>
      <c r="J787" s="42"/>
      <c r="K787" s="42"/>
      <c r="L787" s="42"/>
      <c r="M787" s="43"/>
      <c r="N787" s="44"/>
      <c r="O787" s="45"/>
      <c r="P787" s="46"/>
    </row>
    <row r="788" spans="1:16" ht="9.75" customHeight="1">
      <c r="A788" s="5"/>
      <c r="B788" s="40" t="s">
        <v>297</v>
      </c>
      <c r="C788" s="40"/>
      <c r="D788" s="41"/>
      <c r="E788" s="42"/>
      <c r="F788" s="42"/>
      <c r="G788" s="42"/>
      <c r="H788" s="42"/>
      <c r="I788" s="42"/>
      <c r="J788" s="42"/>
      <c r="K788" s="42"/>
      <c r="L788" s="42"/>
      <c r="M788" s="43"/>
      <c r="N788" s="44"/>
      <c r="O788" s="45"/>
      <c r="P788" s="46"/>
    </row>
    <row r="789" spans="1:16" ht="9.75" customHeight="1">
      <c r="A789" s="5"/>
      <c r="B789" s="40" t="s">
        <v>4</v>
      </c>
      <c r="C789" s="40"/>
      <c r="D789" s="41"/>
      <c r="E789" s="42"/>
      <c r="F789" s="42"/>
      <c r="G789" s="42"/>
      <c r="H789" s="42"/>
      <c r="I789" s="42"/>
      <c r="J789" s="42"/>
      <c r="K789" s="42"/>
      <c r="L789" s="42"/>
      <c r="M789" s="43"/>
      <c r="N789" s="44"/>
      <c r="O789" s="45"/>
      <c r="P789" s="46"/>
    </row>
    <row r="790" spans="1:16" ht="9.75" customHeight="1">
      <c r="A790" s="47"/>
      <c r="B790" s="48" t="s">
        <v>5</v>
      </c>
      <c r="C790" s="48">
        <f aca="true" t="shared" si="74" ref="C790:M790">SUM(C775:C779,C785:C789)</f>
        <v>156</v>
      </c>
      <c r="D790" s="49">
        <f t="shared" si="74"/>
        <v>39</v>
      </c>
      <c r="E790" s="50">
        <f t="shared" si="74"/>
        <v>26</v>
      </c>
      <c r="F790" s="50">
        <f t="shared" si="74"/>
        <v>18</v>
      </c>
      <c r="G790" s="50">
        <f t="shared" si="74"/>
        <v>14</v>
      </c>
      <c r="H790" s="50">
        <f t="shared" si="74"/>
        <v>12</v>
      </c>
      <c r="I790" s="50">
        <f t="shared" si="74"/>
        <v>11</v>
      </c>
      <c r="J790" s="50">
        <f t="shared" si="74"/>
        <v>12</v>
      </c>
      <c r="K790" s="50">
        <f t="shared" si="74"/>
        <v>20</v>
      </c>
      <c r="L790" s="50">
        <f t="shared" si="74"/>
        <v>18</v>
      </c>
      <c r="M790" s="51">
        <f t="shared" si="74"/>
        <v>27</v>
      </c>
      <c r="N790" s="52">
        <f>MIN(D790:M790)</f>
        <v>11</v>
      </c>
      <c r="O790" s="53">
        <f>C790-N790</f>
        <v>145</v>
      </c>
      <c r="P790" s="54">
        <f>O790/C790</f>
        <v>0.9294871794871795</v>
      </c>
    </row>
    <row r="791" spans="1:16" ht="9.75" customHeight="1">
      <c r="A791" s="39" t="s">
        <v>50</v>
      </c>
      <c r="B791" s="55" t="s">
        <v>0</v>
      </c>
      <c r="C791" s="55"/>
      <c r="D791" s="56"/>
      <c r="E791" s="57"/>
      <c r="F791" s="57"/>
      <c r="G791" s="57"/>
      <c r="H791" s="57"/>
      <c r="I791" s="57"/>
      <c r="J791" s="57"/>
      <c r="K791" s="57"/>
      <c r="L791" s="57"/>
      <c r="M791" s="58"/>
      <c r="N791" s="59"/>
      <c r="O791" s="60"/>
      <c r="P791" s="61"/>
    </row>
    <row r="792" spans="1:16" ht="9.75" customHeight="1">
      <c r="A792" s="5"/>
      <c r="B792" s="40" t="s">
        <v>1</v>
      </c>
      <c r="C792" s="40"/>
      <c r="D792" s="41"/>
      <c r="E792" s="42"/>
      <c r="F792" s="42"/>
      <c r="G792" s="42"/>
      <c r="H792" s="42"/>
      <c r="I792" s="42"/>
      <c r="J792" s="42"/>
      <c r="K792" s="42"/>
      <c r="L792" s="42"/>
      <c r="M792" s="43"/>
      <c r="N792" s="44"/>
      <c r="O792" s="45"/>
      <c r="P792" s="46"/>
    </row>
    <row r="793" spans="1:16" ht="9.75" customHeight="1">
      <c r="A793" s="5"/>
      <c r="B793" s="40" t="s">
        <v>2</v>
      </c>
      <c r="C793" s="40"/>
      <c r="D793" s="41"/>
      <c r="E793" s="42"/>
      <c r="F793" s="42"/>
      <c r="G793" s="42"/>
      <c r="H793" s="42"/>
      <c r="I793" s="42"/>
      <c r="J793" s="42"/>
      <c r="K793" s="42"/>
      <c r="L793" s="42"/>
      <c r="M793" s="43"/>
      <c r="N793" s="44"/>
      <c r="O793" s="45"/>
      <c r="P793" s="46"/>
    </row>
    <row r="794" spans="1:16" ht="9.75" customHeight="1">
      <c r="A794" s="5"/>
      <c r="B794" s="40" t="s">
        <v>495</v>
      </c>
      <c r="C794" s="40"/>
      <c r="D794" s="41"/>
      <c r="E794" s="42"/>
      <c r="F794" s="42"/>
      <c r="G794" s="42"/>
      <c r="H794" s="42"/>
      <c r="I794" s="42"/>
      <c r="J794" s="42"/>
      <c r="K794" s="42"/>
      <c r="L794" s="42"/>
      <c r="M794" s="43"/>
      <c r="N794" s="44"/>
      <c r="O794" s="45"/>
      <c r="P794" s="46"/>
    </row>
    <row r="795" spans="1:16" ht="9.75" customHeight="1">
      <c r="A795" s="5"/>
      <c r="B795" s="40" t="s">
        <v>3</v>
      </c>
      <c r="C795" s="40"/>
      <c r="D795" s="41"/>
      <c r="E795" s="42"/>
      <c r="F795" s="42"/>
      <c r="G795" s="42"/>
      <c r="H795" s="42"/>
      <c r="I795" s="42"/>
      <c r="J795" s="42"/>
      <c r="K795" s="42"/>
      <c r="L795" s="42"/>
      <c r="M795" s="43"/>
      <c r="N795" s="44"/>
      <c r="O795" s="45"/>
      <c r="P795" s="46"/>
    </row>
    <row r="796" spans="1:16" ht="9.75" customHeight="1">
      <c r="A796" s="5"/>
      <c r="B796" s="40" t="s">
        <v>300</v>
      </c>
      <c r="C796" s="40"/>
      <c r="D796" s="41"/>
      <c r="E796" s="42"/>
      <c r="F796" s="42"/>
      <c r="G796" s="42"/>
      <c r="H796" s="42"/>
      <c r="I796" s="42"/>
      <c r="J796" s="42"/>
      <c r="K796" s="42"/>
      <c r="L796" s="42"/>
      <c r="M796" s="43"/>
      <c r="N796" s="44"/>
      <c r="O796" s="45"/>
      <c r="P796" s="46"/>
    </row>
    <row r="797" spans="1:16" ht="9.75" customHeight="1">
      <c r="A797" s="5"/>
      <c r="B797" s="40" t="s">
        <v>300</v>
      </c>
      <c r="C797" s="40"/>
      <c r="D797" s="41"/>
      <c r="E797" s="42"/>
      <c r="F797" s="42"/>
      <c r="G797" s="42"/>
      <c r="H797" s="42"/>
      <c r="I797" s="42"/>
      <c r="J797" s="42"/>
      <c r="K797" s="42"/>
      <c r="L797" s="42"/>
      <c r="M797" s="43"/>
      <c r="N797" s="44"/>
      <c r="O797" s="45"/>
      <c r="P797" s="46"/>
    </row>
    <row r="798" spans="1:16" ht="9.75" customHeight="1">
      <c r="A798" s="5"/>
      <c r="B798" s="40" t="s">
        <v>300</v>
      </c>
      <c r="C798" s="40"/>
      <c r="D798" s="41"/>
      <c r="E798" s="42"/>
      <c r="F798" s="42"/>
      <c r="G798" s="42"/>
      <c r="H798" s="42"/>
      <c r="I798" s="42"/>
      <c r="J798" s="42"/>
      <c r="K798" s="42"/>
      <c r="L798" s="42"/>
      <c r="M798" s="43"/>
      <c r="N798" s="44"/>
      <c r="O798" s="45"/>
      <c r="P798" s="46"/>
    </row>
    <row r="799" spans="1:16" ht="9.75" customHeight="1">
      <c r="A799" s="5"/>
      <c r="B799" s="40" t="s">
        <v>300</v>
      </c>
      <c r="C799" s="40"/>
      <c r="D799" s="41"/>
      <c r="E799" s="42"/>
      <c r="F799" s="42"/>
      <c r="G799" s="42"/>
      <c r="H799" s="42"/>
      <c r="I799" s="42"/>
      <c r="J799" s="42"/>
      <c r="K799" s="42"/>
      <c r="L799" s="42"/>
      <c r="M799" s="43"/>
      <c r="N799" s="44"/>
      <c r="O799" s="45"/>
      <c r="P799" s="46"/>
    </row>
    <row r="800" spans="1:16" ht="9.75" customHeight="1">
      <c r="A800" s="5"/>
      <c r="B800" s="40" t="s">
        <v>300</v>
      </c>
      <c r="C800" s="40"/>
      <c r="D800" s="41"/>
      <c r="E800" s="42"/>
      <c r="F800" s="42"/>
      <c r="G800" s="42"/>
      <c r="H800" s="42"/>
      <c r="I800" s="42"/>
      <c r="J800" s="42"/>
      <c r="K800" s="42"/>
      <c r="L800" s="42"/>
      <c r="M800" s="43"/>
      <c r="N800" s="44"/>
      <c r="O800" s="45"/>
      <c r="P800" s="46"/>
    </row>
    <row r="801" spans="1:16" ht="9.75" customHeight="1">
      <c r="A801" s="5"/>
      <c r="B801" s="40" t="s">
        <v>301</v>
      </c>
      <c r="C801" s="40"/>
      <c r="D801" s="41"/>
      <c r="E801" s="42"/>
      <c r="F801" s="42"/>
      <c r="G801" s="42"/>
      <c r="H801" s="42"/>
      <c r="I801" s="42"/>
      <c r="J801" s="42"/>
      <c r="K801" s="42"/>
      <c r="L801" s="42"/>
      <c r="M801" s="43"/>
      <c r="N801" s="44"/>
      <c r="O801" s="45"/>
      <c r="P801" s="46"/>
    </row>
    <row r="802" spans="1:16" ht="9.75" customHeight="1">
      <c r="A802" s="5"/>
      <c r="B802" s="40" t="s">
        <v>109</v>
      </c>
      <c r="C802" s="40">
        <v>1</v>
      </c>
      <c r="D802" s="41">
        <v>1</v>
      </c>
      <c r="E802" s="42">
        <v>1</v>
      </c>
      <c r="F802" s="42">
        <v>1</v>
      </c>
      <c r="G802" s="42">
        <v>1</v>
      </c>
      <c r="H802" s="42">
        <v>1</v>
      </c>
      <c r="I802" s="42">
        <v>1</v>
      </c>
      <c r="J802" s="42">
        <v>1</v>
      </c>
      <c r="K802" s="42">
        <v>1</v>
      </c>
      <c r="L802" s="42">
        <v>1</v>
      </c>
      <c r="M802" s="43">
        <v>1</v>
      </c>
      <c r="N802" s="44">
        <f>MIN(D802:M802)</f>
        <v>1</v>
      </c>
      <c r="O802" s="45">
        <f>C802-N802</f>
        <v>0</v>
      </c>
      <c r="P802" s="46">
        <f>O802/C802</f>
        <v>0</v>
      </c>
    </row>
    <row r="803" spans="1:16" ht="9.75" customHeight="1">
      <c r="A803" s="5"/>
      <c r="B803" s="40" t="s">
        <v>296</v>
      </c>
      <c r="C803" s="40"/>
      <c r="D803" s="41"/>
      <c r="E803" s="42"/>
      <c r="F803" s="42"/>
      <c r="G803" s="42"/>
      <c r="H803" s="42"/>
      <c r="I803" s="42"/>
      <c r="J803" s="42"/>
      <c r="K803" s="42"/>
      <c r="L803" s="42"/>
      <c r="M803" s="43"/>
      <c r="N803" s="44"/>
      <c r="O803" s="45"/>
      <c r="P803" s="46"/>
    </row>
    <row r="804" spans="1:16" ht="9.75" customHeight="1">
      <c r="A804" s="5"/>
      <c r="B804" s="40" t="s">
        <v>297</v>
      </c>
      <c r="C804" s="40">
        <v>2</v>
      </c>
      <c r="D804" s="41">
        <v>1</v>
      </c>
      <c r="E804" s="42">
        <v>2</v>
      </c>
      <c r="F804" s="42">
        <v>2</v>
      </c>
      <c r="G804" s="42">
        <v>2</v>
      </c>
      <c r="H804" s="42">
        <v>2</v>
      </c>
      <c r="I804" s="42">
        <v>2</v>
      </c>
      <c r="J804" s="42">
        <v>1</v>
      </c>
      <c r="K804" s="42">
        <v>1</v>
      </c>
      <c r="L804" s="42">
        <v>1</v>
      </c>
      <c r="M804" s="43">
        <v>1</v>
      </c>
      <c r="N804" s="44">
        <f>MIN(D804:M804)</f>
        <v>1</v>
      </c>
      <c r="O804" s="45">
        <f>C804-N804</f>
        <v>1</v>
      </c>
      <c r="P804" s="46">
        <f>O804/C804</f>
        <v>0.5</v>
      </c>
    </row>
    <row r="805" spans="1:16" ht="9.75" customHeight="1">
      <c r="A805" s="5"/>
      <c r="B805" s="40" t="s">
        <v>4</v>
      </c>
      <c r="C805" s="40">
        <v>1</v>
      </c>
      <c r="D805" s="41">
        <v>1</v>
      </c>
      <c r="E805" s="42">
        <v>1</v>
      </c>
      <c r="F805" s="42">
        <v>1</v>
      </c>
      <c r="G805" s="42">
        <v>1</v>
      </c>
      <c r="H805" s="42">
        <v>1</v>
      </c>
      <c r="I805" s="42">
        <v>0</v>
      </c>
      <c r="J805" s="42">
        <v>1</v>
      </c>
      <c r="K805" s="42">
        <v>0</v>
      </c>
      <c r="L805" s="42">
        <v>0</v>
      </c>
      <c r="M805" s="43">
        <v>0</v>
      </c>
      <c r="N805" s="44">
        <f>MIN(D805:M805)</f>
        <v>0</v>
      </c>
      <c r="O805" s="45">
        <f>C805-N805</f>
        <v>1</v>
      </c>
      <c r="P805" s="46">
        <f>O805/C805</f>
        <v>1</v>
      </c>
    </row>
    <row r="806" spans="1:16" ht="9.75" customHeight="1">
      <c r="A806" s="47"/>
      <c r="B806" s="48" t="s">
        <v>5</v>
      </c>
      <c r="C806" s="48">
        <f aca="true" t="shared" si="75" ref="C806:M806">SUM(C791:C795,C801:C805)</f>
        <v>4</v>
      </c>
      <c r="D806" s="49">
        <f t="shared" si="75"/>
        <v>3</v>
      </c>
      <c r="E806" s="50">
        <f t="shared" si="75"/>
        <v>4</v>
      </c>
      <c r="F806" s="50">
        <f t="shared" si="75"/>
        <v>4</v>
      </c>
      <c r="G806" s="50">
        <f t="shared" si="75"/>
        <v>4</v>
      </c>
      <c r="H806" s="50">
        <f t="shared" si="75"/>
        <v>4</v>
      </c>
      <c r="I806" s="50">
        <f t="shared" si="75"/>
        <v>3</v>
      </c>
      <c r="J806" s="50">
        <f t="shared" si="75"/>
        <v>3</v>
      </c>
      <c r="K806" s="50">
        <f t="shared" si="75"/>
        <v>2</v>
      </c>
      <c r="L806" s="50">
        <f t="shared" si="75"/>
        <v>2</v>
      </c>
      <c r="M806" s="51">
        <f t="shared" si="75"/>
        <v>2</v>
      </c>
      <c r="N806" s="52">
        <f>MIN(D806:M806)</f>
        <v>2</v>
      </c>
      <c r="O806" s="53">
        <f>C806-N806</f>
        <v>2</v>
      </c>
      <c r="P806" s="54">
        <f>O806/C806</f>
        <v>0.5</v>
      </c>
    </row>
    <row r="807" spans="1:16" ht="9.75" customHeight="1">
      <c r="A807" s="39" t="s">
        <v>171</v>
      </c>
      <c r="B807" s="55" t="s">
        <v>0</v>
      </c>
      <c r="C807" s="55"/>
      <c r="D807" s="56"/>
      <c r="E807" s="57"/>
      <c r="F807" s="57"/>
      <c r="G807" s="57"/>
      <c r="H807" s="57"/>
      <c r="I807" s="57"/>
      <c r="J807" s="57"/>
      <c r="K807" s="57"/>
      <c r="L807" s="57"/>
      <c r="M807" s="58"/>
      <c r="N807" s="59"/>
      <c r="O807" s="60"/>
      <c r="P807" s="61"/>
    </row>
    <row r="808" spans="1:16" ht="9.75" customHeight="1">
      <c r="A808" s="5"/>
      <c r="B808" s="40" t="s">
        <v>1</v>
      </c>
      <c r="C808" s="40"/>
      <c r="D808" s="41"/>
      <c r="E808" s="42"/>
      <c r="F808" s="42"/>
      <c r="G808" s="42"/>
      <c r="H808" s="42"/>
      <c r="I808" s="42"/>
      <c r="J808" s="42"/>
      <c r="K808" s="42"/>
      <c r="L808" s="42"/>
      <c r="M808" s="43"/>
      <c r="N808" s="44"/>
      <c r="O808" s="45"/>
      <c r="P808" s="46"/>
    </row>
    <row r="809" spans="1:16" ht="9.75" customHeight="1">
      <c r="A809" s="5"/>
      <c r="B809" s="40" t="s">
        <v>2</v>
      </c>
      <c r="C809" s="40"/>
      <c r="D809" s="41"/>
      <c r="E809" s="42"/>
      <c r="F809" s="42"/>
      <c r="G809" s="42"/>
      <c r="H809" s="42"/>
      <c r="I809" s="42"/>
      <c r="J809" s="42"/>
      <c r="K809" s="42"/>
      <c r="L809" s="42"/>
      <c r="M809" s="43"/>
      <c r="N809" s="44"/>
      <c r="O809" s="45"/>
      <c r="P809" s="46"/>
    </row>
    <row r="810" spans="1:16" ht="9.75" customHeight="1">
      <c r="A810" s="5"/>
      <c r="B810" s="40" t="s">
        <v>495</v>
      </c>
      <c r="C810" s="40"/>
      <c r="D810" s="41"/>
      <c r="E810" s="42"/>
      <c r="F810" s="42"/>
      <c r="G810" s="42"/>
      <c r="H810" s="42"/>
      <c r="I810" s="42"/>
      <c r="J810" s="42"/>
      <c r="K810" s="42"/>
      <c r="L810" s="42"/>
      <c r="M810" s="43"/>
      <c r="N810" s="44"/>
      <c r="O810" s="45"/>
      <c r="P810" s="46"/>
    </row>
    <row r="811" spans="1:16" ht="9.75" customHeight="1">
      <c r="A811" s="5"/>
      <c r="B811" s="40" t="s">
        <v>3</v>
      </c>
      <c r="C811" s="40"/>
      <c r="D811" s="41"/>
      <c r="E811" s="42"/>
      <c r="F811" s="42"/>
      <c r="G811" s="42"/>
      <c r="H811" s="42"/>
      <c r="I811" s="42"/>
      <c r="J811" s="42"/>
      <c r="K811" s="42"/>
      <c r="L811" s="42"/>
      <c r="M811" s="43"/>
      <c r="N811" s="44"/>
      <c r="O811" s="45"/>
      <c r="P811" s="46"/>
    </row>
    <row r="812" spans="1:16" ht="9.75" customHeight="1">
      <c r="A812" s="5"/>
      <c r="B812" s="40" t="s">
        <v>300</v>
      </c>
      <c r="C812" s="40"/>
      <c r="D812" s="41"/>
      <c r="E812" s="42"/>
      <c r="F812" s="42"/>
      <c r="G812" s="42"/>
      <c r="H812" s="42"/>
      <c r="I812" s="42"/>
      <c r="J812" s="42"/>
      <c r="K812" s="42"/>
      <c r="L812" s="42"/>
      <c r="M812" s="43"/>
      <c r="N812" s="44"/>
      <c r="O812" s="45"/>
      <c r="P812" s="46"/>
    </row>
    <row r="813" spans="1:16" ht="9.75" customHeight="1">
      <c r="A813" s="5"/>
      <c r="B813" s="40" t="s">
        <v>300</v>
      </c>
      <c r="C813" s="40"/>
      <c r="D813" s="41"/>
      <c r="E813" s="42"/>
      <c r="F813" s="42"/>
      <c r="G813" s="42"/>
      <c r="H813" s="42"/>
      <c r="I813" s="42"/>
      <c r="J813" s="42"/>
      <c r="K813" s="42"/>
      <c r="L813" s="42"/>
      <c r="M813" s="43"/>
      <c r="N813" s="44"/>
      <c r="O813" s="45"/>
      <c r="P813" s="46"/>
    </row>
    <row r="814" spans="1:16" ht="9.75" customHeight="1">
      <c r="A814" s="5"/>
      <c r="B814" s="40" t="s">
        <v>300</v>
      </c>
      <c r="C814" s="40"/>
      <c r="D814" s="41"/>
      <c r="E814" s="42"/>
      <c r="F814" s="42"/>
      <c r="G814" s="42"/>
      <c r="H814" s="42"/>
      <c r="I814" s="42"/>
      <c r="J814" s="42"/>
      <c r="K814" s="42"/>
      <c r="L814" s="42"/>
      <c r="M814" s="43"/>
      <c r="N814" s="44"/>
      <c r="O814" s="45"/>
      <c r="P814" s="46"/>
    </row>
    <row r="815" spans="1:16" ht="9.75" customHeight="1">
      <c r="A815" s="5"/>
      <c r="B815" s="40" t="s">
        <v>300</v>
      </c>
      <c r="C815" s="40"/>
      <c r="D815" s="41"/>
      <c r="E815" s="42"/>
      <c r="F815" s="42"/>
      <c r="G815" s="42"/>
      <c r="H815" s="42"/>
      <c r="I815" s="42"/>
      <c r="J815" s="42"/>
      <c r="K815" s="42"/>
      <c r="L815" s="42"/>
      <c r="M815" s="43"/>
      <c r="N815" s="44"/>
      <c r="O815" s="45"/>
      <c r="P815" s="46"/>
    </row>
    <row r="816" spans="1:16" ht="9.75" customHeight="1">
      <c r="A816" s="5"/>
      <c r="B816" s="40" t="s">
        <v>300</v>
      </c>
      <c r="C816" s="40"/>
      <c r="D816" s="41"/>
      <c r="E816" s="42"/>
      <c r="F816" s="42"/>
      <c r="G816" s="42"/>
      <c r="H816" s="42"/>
      <c r="I816" s="42"/>
      <c r="J816" s="42"/>
      <c r="K816" s="42"/>
      <c r="L816" s="42"/>
      <c r="M816" s="43"/>
      <c r="N816" s="44"/>
      <c r="O816" s="45"/>
      <c r="P816" s="46"/>
    </row>
    <row r="817" spans="1:16" ht="9.75" customHeight="1">
      <c r="A817" s="5"/>
      <c r="B817" s="40" t="s">
        <v>301</v>
      </c>
      <c r="C817" s="40"/>
      <c r="D817" s="41"/>
      <c r="E817" s="42"/>
      <c r="F817" s="42"/>
      <c r="G817" s="42"/>
      <c r="H817" s="42"/>
      <c r="I817" s="42"/>
      <c r="J817" s="42"/>
      <c r="K817" s="42"/>
      <c r="L817" s="42"/>
      <c r="M817" s="43"/>
      <c r="N817" s="44"/>
      <c r="O817" s="45"/>
      <c r="P817" s="46"/>
    </row>
    <row r="818" spans="1:16" ht="9.75" customHeight="1">
      <c r="A818" s="5"/>
      <c r="B818" s="40" t="s">
        <v>109</v>
      </c>
      <c r="C818" s="40"/>
      <c r="D818" s="41"/>
      <c r="E818" s="42"/>
      <c r="F818" s="42"/>
      <c r="G818" s="42"/>
      <c r="H818" s="42"/>
      <c r="I818" s="42"/>
      <c r="J818" s="42"/>
      <c r="K818" s="42"/>
      <c r="L818" s="42"/>
      <c r="M818" s="43"/>
      <c r="N818" s="44"/>
      <c r="O818" s="45"/>
      <c r="P818" s="46"/>
    </row>
    <row r="819" spans="1:16" ht="9.75" customHeight="1">
      <c r="A819" s="5"/>
      <c r="B819" s="40" t="s">
        <v>296</v>
      </c>
      <c r="C819" s="40"/>
      <c r="D819" s="41"/>
      <c r="E819" s="42"/>
      <c r="F819" s="42"/>
      <c r="G819" s="42"/>
      <c r="H819" s="42"/>
      <c r="I819" s="42"/>
      <c r="J819" s="42"/>
      <c r="K819" s="42"/>
      <c r="L819" s="42"/>
      <c r="M819" s="43"/>
      <c r="N819" s="44"/>
      <c r="O819" s="45"/>
      <c r="P819" s="46"/>
    </row>
    <row r="820" spans="1:16" ht="9.75" customHeight="1">
      <c r="A820" s="5"/>
      <c r="B820" s="40" t="s">
        <v>297</v>
      </c>
      <c r="C820" s="40"/>
      <c r="D820" s="41"/>
      <c r="E820" s="42"/>
      <c r="F820" s="42"/>
      <c r="G820" s="42"/>
      <c r="H820" s="42"/>
      <c r="I820" s="42"/>
      <c r="J820" s="42"/>
      <c r="K820" s="42"/>
      <c r="L820" s="42"/>
      <c r="M820" s="43"/>
      <c r="N820" s="44"/>
      <c r="O820" s="45"/>
      <c r="P820" s="46"/>
    </row>
    <row r="821" spans="1:16" ht="9.75" customHeight="1">
      <c r="A821" s="5"/>
      <c r="B821" s="40" t="s">
        <v>4</v>
      </c>
      <c r="C821" s="40">
        <v>4</v>
      </c>
      <c r="D821" s="41">
        <v>3</v>
      </c>
      <c r="E821" s="42">
        <v>4</v>
      </c>
      <c r="F821" s="42">
        <v>4</v>
      </c>
      <c r="G821" s="42">
        <v>3</v>
      </c>
      <c r="H821" s="42">
        <v>4</v>
      </c>
      <c r="I821" s="42">
        <v>3</v>
      </c>
      <c r="J821" s="42">
        <v>3</v>
      </c>
      <c r="K821" s="42">
        <v>3</v>
      </c>
      <c r="L821" s="42">
        <v>3</v>
      </c>
      <c r="M821" s="43">
        <v>2</v>
      </c>
      <c r="N821" s="44">
        <f>MIN(D821:M821)</f>
        <v>2</v>
      </c>
      <c r="O821" s="45">
        <f>C821-N821</f>
        <v>2</v>
      </c>
      <c r="P821" s="46">
        <f>O821/C821</f>
        <v>0.5</v>
      </c>
    </row>
    <row r="822" spans="1:16" ht="9.75" customHeight="1">
      <c r="A822" s="47"/>
      <c r="B822" s="48" t="s">
        <v>5</v>
      </c>
      <c r="C822" s="48">
        <f aca="true" t="shared" si="76" ref="C822:M822">SUM(C807:C811,C817:C821)</f>
        <v>4</v>
      </c>
      <c r="D822" s="49">
        <f t="shared" si="76"/>
        <v>3</v>
      </c>
      <c r="E822" s="50">
        <f t="shared" si="76"/>
        <v>4</v>
      </c>
      <c r="F822" s="50">
        <f t="shared" si="76"/>
        <v>4</v>
      </c>
      <c r="G822" s="50">
        <f t="shared" si="76"/>
        <v>3</v>
      </c>
      <c r="H822" s="50">
        <f t="shared" si="76"/>
        <v>4</v>
      </c>
      <c r="I822" s="50">
        <f t="shared" si="76"/>
        <v>3</v>
      </c>
      <c r="J822" s="50">
        <f t="shared" si="76"/>
        <v>3</v>
      </c>
      <c r="K822" s="50">
        <f t="shared" si="76"/>
        <v>3</v>
      </c>
      <c r="L822" s="50">
        <f t="shared" si="76"/>
        <v>3</v>
      </c>
      <c r="M822" s="51">
        <f t="shared" si="76"/>
        <v>2</v>
      </c>
      <c r="N822" s="52">
        <f>MIN(D822:M822)</f>
        <v>2</v>
      </c>
      <c r="O822" s="53">
        <f>C822-N822</f>
        <v>2</v>
      </c>
      <c r="P822" s="54">
        <f>O822/C822</f>
        <v>0.5</v>
      </c>
    </row>
    <row r="823" spans="1:16" ht="9.75" customHeight="1">
      <c r="A823" s="39" t="s">
        <v>51</v>
      </c>
      <c r="B823" s="55" t="s">
        <v>0</v>
      </c>
      <c r="C823" s="55"/>
      <c r="D823" s="56"/>
      <c r="E823" s="57"/>
      <c r="F823" s="57"/>
      <c r="G823" s="57"/>
      <c r="H823" s="57"/>
      <c r="I823" s="57"/>
      <c r="J823" s="57"/>
      <c r="K823" s="57"/>
      <c r="L823" s="57"/>
      <c r="M823" s="58"/>
      <c r="N823" s="59"/>
      <c r="O823" s="60"/>
      <c r="P823" s="61"/>
    </row>
    <row r="824" spans="1:16" ht="9.75" customHeight="1">
      <c r="A824" s="5"/>
      <c r="B824" s="40" t="s">
        <v>1</v>
      </c>
      <c r="C824" s="40"/>
      <c r="D824" s="41"/>
      <c r="E824" s="42"/>
      <c r="F824" s="42"/>
      <c r="G824" s="42"/>
      <c r="H824" s="42"/>
      <c r="I824" s="42"/>
      <c r="J824" s="42"/>
      <c r="K824" s="42"/>
      <c r="L824" s="42"/>
      <c r="M824" s="43"/>
      <c r="N824" s="44"/>
      <c r="O824" s="45"/>
      <c r="P824" s="46"/>
    </row>
    <row r="825" spans="1:16" ht="9.75" customHeight="1">
      <c r="A825" s="5"/>
      <c r="B825" s="40" t="s">
        <v>2</v>
      </c>
      <c r="C825" s="40"/>
      <c r="D825" s="41"/>
      <c r="E825" s="42"/>
      <c r="F825" s="42"/>
      <c r="G825" s="42"/>
      <c r="H825" s="42"/>
      <c r="I825" s="42"/>
      <c r="J825" s="42"/>
      <c r="K825" s="42"/>
      <c r="L825" s="42"/>
      <c r="M825" s="43"/>
      <c r="N825" s="44"/>
      <c r="O825" s="45"/>
      <c r="P825" s="46"/>
    </row>
    <row r="826" spans="1:16" ht="9.75" customHeight="1">
      <c r="A826" s="5"/>
      <c r="B826" s="40" t="s">
        <v>495</v>
      </c>
      <c r="C826" s="40">
        <v>22</v>
      </c>
      <c r="D826" s="41">
        <v>18</v>
      </c>
      <c r="E826" s="42">
        <v>16</v>
      </c>
      <c r="F826" s="42">
        <v>12</v>
      </c>
      <c r="G826" s="42">
        <v>13</v>
      </c>
      <c r="H826" s="42">
        <v>10</v>
      </c>
      <c r="I826" s="42">
        <v>8</v>
      </c>
      <c r="J826" s="42">
        <v>7</v>
      </c>
      <c r="K826" s="42">
        <v>7</v>
      </c>
      <c r="L826" s="42">
        <v>6</v>
      </c>
      <c r="M826" s="43">
        <v>4</v>
      </c>
      <c r="N826" s="44">
        <f>MIN(D826:M826)</f>
        <v>4</v>
      </c>
      <c r="O826" s="45">
        <f>C826-N826</f>
        <v>18</v>
      </c>
      <c r="P826" s="46">
        <f>O826/C826</f>
        <v>0.8181818181818182</v>
      </c>
    </row>
    <row r="827" spans="1:16" ht="9.75" customHeight="1">
      <c r="A827" s="5"/>
      <c r="B827" s="40" t="s">
        <v>3</v>
      </c>
      <c r="C827" s="40">
        <v>2</v>
      </c>
      <c r="D827" s="41">
        <v>1</v>
      </c>
      <c r="E827" s="42">
        <v>1</v>
      </c>
      <c r="F827" s="42">
        <v>1</v>
      </c>
      <c r="G827" s="42">
        <v>1</v>
      </c>
      <c r="H827" s="42">
        <v>2</v>
      </c>
      <c r="I827" s="42">
        <v>1</v>
      </c>
      <c r="J827" s="42">
        <v>1</v>
      </c>
      <c r="K827" s="42">
        <v>1</v>
      </c>
      <c r="L827" s="42">
        <v>1</v>
      </c>
      <c r="M827" s="43">
        <v>1</v>
      </c>
      <c r="N827" s="44">
        <f>MIN(D827:M827)</f>
        <v>1</v>
      </c>
      <c r="O827" s="45">
        <f>C827-N827</f>
        <v>1</v>
      </c>
      <c r="P827" s="46">
        <f>O827/C827</f>
        <v>0.5</v>
      </c>
    </row>
    <row r="828" spans="1:16" ht="9.75" customHeight="1">
      <c r="A828" s="5"/>
      <c r="B828" s="40" t="s">
        <v>394</v>
      </c>
      <c r="C828" s="40">
        <v>89</v>
      </c>
      <c r="D828" s="41">
        <v>42</v>
      </c>
      <c r="E828" s="42">
        <v>16</v>
      </c>
      <c r="F828" s="42">
        <v>2</v>
      </c>
      <c r="G828" s="42">
        <v>2</v>
      </c>
      <c r="H828" s="42">
        <v>2</v>
      </c>
      <c r="I828" s="42">
        <v>3</v>
      </c>
      <c r="J828" s="42">
        <v>1</v>
      </c>
      <c r="K828" s="42">
        <v>4</v>
      </c>
      <c r="L828" s="42">
        <v>10</v>
      </c>
      <c r="M828" s="43">
        <v>22</v>
      </c>
      <c r="N828" s="44">
        <f>MIN(D828:M828)</f>
        <v>1</v>
      </c>
      <c r="O828" s="45">
        <f>C828-N828</f>
        <v>88</v>
      </c>
      <c r="P828" s="46">
        <f>O828/C828</f>
        <v>0.9887640449438202</v>
      </c>
    </row>
    <row r="829" spans="1:16" ht="9.75" customHeight="1">
      <c r="A829" s="5"/>
      <c r="B829" s="40" t="s">
        <v>300</v>
      </c>
      <c r="C829" s="40"/>
      <c r="D829" s="41"/>
      <c r="E829" s="42"/>
      <c r="F829" s="42"/>
      <c r="G829" s="42"/>
      <c r="H829" s="42"/>
      <c r="I829" s="42"/>
      <c r="J829" s="42"/>
      <c r="K829" s="42"/>
      <c r="L829" s="42"/>
      <c r="M829" s="43"/>
      <c r="N829" s="44"/>
      <c r="O829" s="45"/>
      <c r="P829" s="46"/>
    </row>
    <row r="830" spans="1:16" ht="9.75" customHeight="1">
      <c r="A830" s="5"/>
      <c r="B830" s="40" t="s">
        <v>300</v>
      </c>
      <c r="C830" s="40"/>
      <c r="D830" s="41"/>
      <c r="E830" s="42"/>
      <c r="F830" s="42"/>
      <c r="G830" s="42"/>
      <c r="H830" s="42"/>
      <c r="I830" s="42"/>
      <c r="J830" s="42"/>
      <c r="K830" s="42"/>
      <c r="L830" s="42"/>
      <c r="M830" s="43"/>
      <c r="N830" s="44"/>
      <c r="O830" s="45"/>
      <c r="P830" s="46"/>
    </row>
    <row r="831" spans="1:16" ht="9.75" customHeight="1">
      <c r="A831" s="5"/>
      <c r="B831" s="40" t="s">
        <v>300</v>
      </c>
      <c r="C831" s="40"/>
      <c r="D831" s="41"/>
      <c r="E831" s="42"/>
      <c r="F831" s="42"/>
      <c r="G831" s="42"/>
      <c r="H831" s="42"/>
      <c r="I831" s="42"/>
      <c r="J831" s="42"/>
      <c r="K831" s="42"/>
      <c r="L831" s="42"/>
      <c r="M831" s="43"/>
      <c r="N831" s="44"/>
      <c r="O831" s="45"/>
      <c r="P831" s="46"/>
    </row>
    <row r="832" spans="1:16" ht="9.75" customHeight="1">
      <c r="A832" s="5"/>
      <c r="B832" s="40" t="s">
        <v>300</v>
      </c>
      <c r="C832" s="40"/>
      <c r="D832" s="41"/>
      <c r="E832" s="42"/>
      <c r="F832" s="42"/>
      <c r="G832" s="42"/>
      <c r="H832" s="42"/>
      <c r="I832" s="42"/>
      <c r="J832" s="42"/>
      <c r="K832" s="42"/>
      <c r="L832" s="42"/>
      <c r="M832" s="43"/>
      <c r="N832" s="44"/>
      <c r="O832" s="45"/>
      <c r="P832" s="46"/>
    </row>
    <row r="833" spans="1:16" ht="9.75" customHeight="1">
      <c r="A833" s="5"/>
      <c r="B833" s="40" t="s">
        <v>301</v>
      </c>
      <c r="C833" s="40">
        <f aca="true" t="shared" si="77" ref="C833:M833">SUM(C828:C832)</f>
        <v>89</v>
      </c>
      <c r="D833" s="41">
        <f t="shared" si="77"/>
        <v>42</v>
      </c>
      <c r="E833" s="42">
        <f t="shared" si="77"/>
        <v>16</v>
      </c>
      <c r="F833" s="42">
        <f t="shared" si="77"/>
        <v>2</v>
      </c>
      <c r="G833" s="42">
        <f t="shared" si="77"/>
        <v>2</v>
      </c>
      <c r="H833" s="42">
        <f t="shared" si="77"/>
        <v>2</v>
      </c>
      <c r="I833" s="42">
        <f t="shared" si="77"/>
        <v>3</v>
      </c>
      <c r="J833" s="42">
        <f t="shared" si="77"/>
        <v>1</v>
      </c>
      <c r="K833" s="42">
        <f t="shared" si="77"/>
        <v>4</v>
      </c>
      <c r="L833" s="42">
        <f t="shared" si="77"/>
        <v>10</v>
      </c>
      <c r="M833" s="43">
        <f t="shared" si="77"/>
        <v>22</v>
      </c>
      <c r="N833" s="44">
        <f aca="true" t="shared" si="78" ref="N833:N838">MIN(D833:M833)</f>
        <v>1</v>
      </c>
      <c r="O833" s="45">
        <f aca="true" t="shared" si="79" ref="O833:O838">C833-N833</f>
        <v>88</v>
      </c>
      <c r="P833" s="46">
        <f aca="true" t="shared" si="80" ref="P833:P838">O833/C833</f>
        <v>0.9887640449438202</v>
      </c>
    </row>
    <row r="834" spans="1:16" ht="9.75" customHeight="1">
      <c r="A834" s="5"/>
      <c r="B834" s="40" t="s">
        <v>109</v>
      </c>
      <c r="C834" s="40">
        <v>6</v>
      </c>
      <c r="D834" s="41">
        <v>5</v>
      </c>
      <c r="E834" s="42">
        <v>4</v>
      </c>
      <c r="F834" s="42">
        <v>3</v>
      </c>
      <c r="G834" s="42">
        <v>2</v>
      </c>
      <c r="H834" s="42">
        <v>2</v>
      </c>
      <c r="I834" s="42">
        <v>3</v>
      </c>
      <c r="J834" s="42">
        <v>2</v>
      </c>
      <c r="K834" s="42">
        <v>3</v>
      </c>
      <c r="L834" s="42">
        <v>3</v>
      </c>
      <c r="M834" s="43">
        <v>3</v>
      </c>
      <c r="N834" s="44">
        <f t="shared" si="78"/>
        <v>2</v>
      </c>
      <c r="O834" s="45">
        <f t="shared" si="79"/>
        <v>4</v>
      </c>
      <c r="P834" s="46">
        <f t="shared" si="80"/>
        <v>0.6666666666666666</v>
      </c>
    </row>
    <row r="835" spans="1:16" ht="9.75" customHeight="1">
      <c r="A835" s="5"/>
      <c r="B835" s="40" t="s">
        <v>296</v>
      </c>
      <c r="C835" s="40">
        <v>3</v>
      </c>
      <c r="D835" s="41">
        <v>1</v>
      </c>
      <c r="E835" s="42">
        <v>1</v>
      </c>
      <c r="F835" s="42">
        <v>2</v>
      </c>
      <c r="G835" s="42">
        <v>2</v>
      </c>
      <c r="H835" s="42">
        <v>2</v>
      </c>
      <c r="I835" s="42">
        <v>1</v>
      </c>
      <c r="J835" s="42">
        <v>2</v>
      </c>
      <c r="K835" s="42">
        <v>2</v>
      </c>
      <c r="L835" s="42">
        <v>1</v>
      </c>
      <c r="M835" s="43">
        <v>1</v>
      </c>
      <c r="N835" s="44">
        <f t="shared" si="78"/>
        <v>1</v>
      </c>
      <c r="O835" s="45">
        <f t="shared" si="79"/>
        <v>2</v>
      </c>
      <c r="P835" s="46">
        <f t="shared" si="80"/>
        <v>0.6666666666666666</v>
      </c>
    </row>
    <row r="836" spans="1:16" ht="9.75" customHeight="1">
      <c r="A836" s="5"/>
      <c r="B836" s="40" t="s">
        <v>297</v>
      </c>
      <c r="C836" s="40">
        <v>2</v>
      </c>
      <c r="D836" s="41">
        <v>2</v>
      </c>
      <c r="E836" s="42">
        <v>2</v>
      </c>
      <c r="F836" s="42">
        <v>2</v>
      </c>
      <c r="G836" s="42">
        <v>0</v>
      </c>
      <c r="H836" s="42">
        <v>1</v>
      </c>
      <c r="I836" s="42">
        <v>0</v>
      </c>
      <c r="J836" s="42">
        <v>0</v>
      </c>
      <c r="K836" s="42">
        <v>1</v>
      </c>
      <c r="L836" s="42">
        <v>1</v>
      </c>
      <c r="M836" s="43">
        <v>1</v>
      </c>
      <c r="N836" s="44">
        <f t="shared" si="78"/>
        <v>0</v>
      </c>
      <c r="O836" s="45">
        <f t="shared" si="79"/>
        <v>2</v>
      </c>
      <c r="P836" s="46">
        <f t="shared" si="80"/>
        <v>1</v>
      </c>
    </row>
    <row r="837" spans="1:16" ht="9.75" customHeight="1">
      <c r="A837" s="5"/>
      <c r="B837" s="40" t="s">
        <v>4</v>
      </c>
      <c r="C837" s="40">
        <v>2</v>
      </c>
      <c r="D837" s="41">
        <v>1</v>
      </c>
      <c r="E837" s="42">
        <v>1</v>
      </c>
      <c r="F837" s="42">
        <v>0</v>
      </c>
      <c r="G837" s="42">
        <v>0</v>
      </c>
      <c r="H837" s="42">
        <v>1</v>
      </c>
      <c r="I837" s="42">
        <v>1</v>
      </c>
      <c r="J837" s="42">
        <v>0</v>
      </c>
      <c r="K837" s="42">
        <v>1</v>
      </c>
      <c r="L837" s="42">
        <v>1</v>
      </c>
      <c r="M837" s="43">
        <v>1</v>
      </c>
      <c r="N837" s="44">
        <f t="shared" si="78"/>
        <v>0</v>
      </c>
      <c r="O837" s="45">
        <f t="shared" si="79"/>
        <v>2</v>
      </c>
      <c r="P837" s="46">
        <f t="shared" si="80"/>
        <v>1</v>
      </c>
    </row>
    <row r="838" spans="1:16" ht="9.75" customHeight="1">
      <c r="A838" s="47"/>
      <c r="B838" s="48" t="s">
        <v>5</v>
      </c>
      <c r="C838" s="48">
        <f aca="true" t="shared" si="81" ref="C838:M838">SUM(C823:C827,C833:C837)</f>
        <v>126</v>
      </c>
      <c r="D838" s="49">
        <f t="shared" si="81"/>
        <v>70</v>
      </c>
      <c r="E838" s="50">
        <f t="shared" si="81"/>
        <v>41</v>
      </c>
      <c r="F838" s="50">
        <f t="shared" si="81"/>
        <v>22</v>
      </c>
      <c r="G838" s="50">
        <f t="shared" si="81"/>
        <v>20</v>
      </c>
      <c r="H838" s="50">
        <f t="shared" si="81"/>
        <v>20</v>
      </c>
      <c r="I838" s="50">
        <f t="shared" si="81"/>
        <v>17</v>
      </c>
      <c r="J838" s="50">
        <f t="shared" si="81"/>
        <v>13</v>
      </c>
      <c r="K838" s="50">
        <f t="shared" si="81"/>
        <v>19</v>
      </c>
      <c r="L838" s="50">
        <f t="shared" si="81"/>
        <v>23</v>
      </c>
      <c r="M838" s="51">
        <f t="shared" si="81"/>
        <v>33</v>
      </c>
      <c r="N838" s="52">
        <f t="shared" si="78"/>
        <v>13</v>
      </c>
      <c r="O838" s="53">
        <f t="shared" si="79"/>
        <v>113</v>
      </c>
      <c r="P838" s="54">
        <f t="shared" si="80"/>
        <v>0.8968253968253969</v>
      </c>
    </row>
    <row r="839" spans="1:16" ht="9.75" customHeight="1">
      <c r="A839" s="39" t="s">
        <v>52</v>
      </c>
      <c r="B839" s="55" t="s">
        <v>0</v>
      </c>
      <c r="C839" s="55"/>
      <c r="D839" s="56"/>
      <c r="E839" s="57"/>
      <c r="F839" s="57"/>
      <c r="G839" s="57"/>
      <c r="H839" s="57"/>
      <c r="I839" s="57"/>
      <c r="J839" s="57"/>
      <c r="K839" s="57"/>
      <c r="L839" s="57"/>
      <c r="M839" s="58"/>
      <c r="N839" s="59"/>
      <c r="O839" s="60"/>
      <c r="P839" s="61"/>
    </row>
    <row r="840" spans="1:16" ht="9.75" customHeight="1">
      <c r="A840" s="5"/>
      <c r="B840" s="40" t="s">
        <v>1</v>
      </c>
      <c r="C840" s="40"/>
      <c r="D840" s="41"/>
      <c r="E840" s="42"/>
      <c r="F840" s="42"/>
      <c r="G840" s="42"/>
      <c r="H840" s="42"/>
      <c r="I840" s="42"/>
      <c r="J840" s="42"/>
      <c r="K840" s="42"/>
      <c r="L840" s="42"/>
      <c r="M840" s="43"/>
      <c r="N840" s="44"/>
      <c r="O840" s="45"/>
      <c r="P840" s="46"/>
    </row>
    <row r="841" spans="1:16" ht="9.75" customHeight="1">
      <c r="A841" s="5"/>
      <c r="B841" s="40" t="s">
        <v>2</v>
      </c>
      <c r="C841" s="40">
        <v>345</v>
      </c>
      <c r="D841" s="41">
        <v>230</v>
      </c>
      <c r="E841" s="42">
        <v>143</v>
      </c>
      <c r="F841" s="42">
        <v>77</v>
      </c>
      <c r="G841" s="42">
        <v>34</v>
      </c>
      <c r="H841" s="42">
        <v>21</v>
      </c>
      <c r="I841" s="42">
        <v>39</v>
      </c>
      <c r="J841" s="42">
        <v>44</v>
      </c>
      <c r="K841" s="42">
        <v>74</v>
      </c>
      <c r="L841" s="42">
        <v>120</v>
      </c>
      <c r="M841" s="43">
        <v>155</v>
      </c>
      <c r="N841" s="44">
        <f>MIN(D841:M841)</f>
        <v>21</v>
      </c>
      <c r="O841" s="45">
        <f>C841-N841</f>
        <v>324</v>
      </c>
      <c r="P841" s="46">
        <f>O841/C841</f>
        <v>0.9391304347826087</v>
      </c>
    </row>
    <row r="842" spans="1:16" ht="9.75" customHeight="1">
      <c r="A842" s="5"/>
      <c r="B842" s="40" t="s">
        <v>495</v>
      </c>
      <c r="C842" s="40"/>
      <c r="D842" s="41"/>
      <c r="E842" s="42"/>
      <c r="F842" s="42"/>
      <c r="G842" s="42"/>
      <c r="H842" s="42"/>
      <c r="I842" s="42"/>
      <c r="J842" s="42"/>
      <c r="K842" s="42"/>
      <c r="L842" s="42"/>
      <c r="M842" s="43"/>
      <c r="N842" s="44"/>
      <c r="O842" s="45"/>
      <c r="P842" s="46"/>
    </row>
    <row r="843" spans="1:16" ht="9.75" customHeight="1">
      <c r="A843" s="5"/>
      <c r="B843" s="40" t="s">
        <v>3</v>
      </c>
      <c r="C843" s="40"/>
      <c r="D843" s="41"/>
      <c r="E843" s="42"/>
      <c r="F843" s="42"/>
      <c r="G843" s="42"/>
      <c r="H843" s="42"/>
      <c r="I843" s="42"/>
      <c r="J843" s="42"/>
      <c r="K843" s="42"/>
      <c r="L843" s="42"/>
      <c r="M843" s="43"/>
      <c r="N843" s="44"/>
      <c r="O843" s="45"/>
      <c r="P843" s="46"/>
    </row>
    <row r="844" spans="1:16" ht="9.75" customHeight="1">
      <c r="A844" s="5"/>
      <c r="B844" s="40" t="s">
        <v>300</v>
      </c>
      <c r="C844" s="40"/>
      <c r="D844" s="41"/>
      <c r="E844" s="42"/>
      <c r="F844" s="42"/>
      <c r="G844" s="42"/>
      <c r="H844" s="42"/>
      <c r="I844" s="42"/>
      <c r="J844" s="42"/>
      <c r="K844" s="42"/>
      <c r="L844" s="42"/>
      <c r="M844" s="43"/>
      <c r="N844" s="44"/>
      <c r="O844" s="45"/>
      <c r="P844" s="46"/>
    </row>
    <row r="845" spans="1:16" ht="9.75" customHeight="1">
      <c r="A845" s="5"/>
      <c r="B845" s="40" t="s">
        <v>300</v>
      </c>
      <c r="C845" s="40"/>
      <c r="D845" s="41"/>
      <c r="E845" s="42"/>
      <c r="F845" s="42"/>
      <c r="G845" s="42"/>
      <c r="H845" s="42"/>
      <c r="I845" s="42"/>
      <c r="J845" s="42"/>
      <c r="K845" s="42"/>
      <c r="L845" s="42"/>
      <c r="M845" s="43"/>
      <c r="N845" s="44"/>
      <c r="O845" s="45"/>
      <c r="P845" s="46"/>
    </row>
    <row r="846" spans="1:16" ht="9.75" customHeight="1">
      <c r="A846" s="5"/>
      <c r="B846" s="40" t="s">
        <v>300</v>
      </c>
      <c r="C846" s="40"/>
      <c r="D846" s="41"/>
      <c r="E846" s="42"/>
      <c r="F846" s="42"/>
      <c r="G846" s="42"/>
      <c r="H846" s="42"/>
      <c r="I846" s="42"/>
      <c r="J846" s="42"/>
      <c r="K846" s="42"/>
      <c r="L846" s="42"/>
      <c r="M846" s="43"/>
      <c r="N846" s="44"/>
      <c r="O846" s="45"/>
      <c r="P846" s="46"/>
    </row>
    <row r="847" spans="1:16" ht="9.75" customHeight="1">
      <c r="A847" s="5"/>
      <c r="B847" s="40" t="s">
        <v>300</v>
      </c>
      <c r="C847" s="40"/>
      <c r="D847" s="41"/>
      <c r="E847" s="42"/>
      <c r="F847" s="42"/>
      <c r="G847" s="42"/>
      <c r="H847" s="42"/>
      <c r="I847" s="42"/>
      <c r="J847" s="42"/>
      <c r="K847" s="42"/>
      <c r="L847" s="42"/>
      <c r="M847" s="43"/>
      <c r="N847" s="44"/>
      <c r="O847" s="45"/>
      <c r="P847" s="46"/>
    </row>
    <row r="848" spans="1:16" ht="9.75" customHeight="1">
      <c r="A848" s="5"/>
      <c r="B848" s="40" t="s">
        <v>300</v>
      </c>
      <c r="C848" s="40"/>
      <c r="D848" s="41"/>
      <c r="E848" s="42"/>
      <c r="F848" s="42"/>
      <c r="G848" s="42"/>
      <c r="H848" s="42"/>
      <c r="I848" s="42"/>
      <c r="J848" s="42"/>
      <c r="K848" s="42"/>
      <c r="L848" s="42"/>
      <c r="M848" s="43"/>
      <c r="N848" s="44"/>
      <c r="O848" s="45"/>
      <c r="P848" s="46"/>
    </row>
    <row r="849" spans="1:16" ht="9.75" customHeight="1">
      <c r="A849" s="5"/>
      <c r="B849" s="40" t="s">
        <v>301</v>
      </c>
      <c r="C849" s="40"/>
      <c r="D849" s="41"/>
      <c r="E849" s="42"/>
      <c r="F849" s="42"/>
      <c r="G849" s="42"/>
      <c r="H849" s="42"/>
      <c r="I849" s="42"/>
      <c r="J849" s="42"/>
      <c r="K849" s="42"/>
      <c r="L849" s="42"/>
      <c r="M849" s="43"/>
      <c r="N849" s="44"/>
      <c r="O849" s="45"/>
      <c r="P849" s="46"/>
    </row>
    <row r="850" spans="1:16" ht="9.75" customHeight="1">
      <c r="A850" s="5"/>
      <c r="B850" s="40" t="s">
        <v>109</v>
      </c>
      <c r="C850" s="40"/>
      <c r="D850" s="41"/>
      <c r="E850" s="42"/>
      <c r="F850" s="42"/>
      <c r="G850" s="42"/>
      <c r="H850" s="42"/>
      <c r="I850" s="42"/>
      <c r="J850" s="42"/>
      <c r="K850" s="42"/>
      <c r="L850" s="42"/>
      <c r="M850" s="43"/>
      <c r="N850" s="44"/>
      <c r="O850" s="45"/>
      <c r="P850" s="46"/>
    </row>
    <row r="851" spans="1:16" ht="9.75" customHeight="1">
      <c r="A851" s="5"/>
      <c r="B851" s="40" t="s">
        <v>296</v>
      </c>
      <c r="C851" s="40"/>
      <c r="D851" s="41"/>
      <c r="E851" s="42"/>
      <c r="F851" s="42"/>
      <c r="G851" s="42"/>
      <c r="H851" s="42"/>
      <c r="I851" s="42"/>
      <c r="J851" s="42"/>
      <c r="K851" s="42"/>
      <c r="L851" s="42"/>
      <c r="M851" s="43"/>
      <c r="N851" s="44"/>
      <c r="O851" s="45"/>
      <c r="P851" s="46"/>
    </row>
    <row r="852" spans="1:16" ht="9.75" customHeight="1">
      <c r="A852" s="5"/>
      <c r="B852" s="40" t="s">
        <v>297</v>
      </c>
      <c r="C852" s="40"/>
      <c r="D852" s="41"/>
      <c r="E852" s="42"/>
      <c r="F852" s="42"/>
      <c r="G852" s="42"/>
      <c r="H852" s="42"/>
      <c r="I852" s="42"/>
      <c r="J852" s="42"/>
      <c r="K852" s="42"/>
      <c r="L852" s="42"/>
      <c r="M852" s="43"/>
      <c r="N852" s="44"/>
      <c r="O852" s="45"/>
      <c r="P852" s="46"/>
    </row>
    <row r="853" spans="1:16" ht="9.75" customHeight="1">
      <c r="A853" s="5"/>
      <c r="B853" s="40" t="s">
        <v>4</v>
      </c>
      <c r="C853" s="40"/>
      <c r="D853" s="41"/>
      <c r="E853" s="42"/>
      <c r="F853" s="42"/>
      <c r="G853" s="42"/>
      <c r="H853" s="42"/>
      <c r="I853" s="42"/>
      <c r="J853" s="42"/>
      <c r="K853" s="42"/>
      <c r="L853" s="42"/>
      <c r="M853" s="43"/>
      <c r="N853" s="44"/>
      <c r="O853" s="45"/>
      <c r="P853" s="46"/>
    </row>
    <row r="854" spans="1:16" ht="9.75" customHeight="1">
      <c r="A854" s="47"/>
      <c r="B854" s="48" t="s">
        <v>5</v>
      </c>
      <c r="C854" s="48">
        <f aca="true" t="shared" si="82" ref="C854:M854">SUM(C839:C843,C849:C853)</f>
        <v>345</v>
      </c>
      <c r="D854" s="49">
        <f t="shared" si="82"/>
        <v>230</v>
      </c>
      <c r="E854" s="50">
        <f t="shared" si="82"/>
        <v>143</v>
      </c>
      <c r="F854" s="50">
        <f t="shared" si="82"/>
        <v>77</v>
      </c>
      <c r="G854" s="50">
        <f t="shared" si="82"/>
        <v>34</v>
      </c>
      <c r="H854" s="50">
        <f t="shared" si="82"/>
        <v>21</v>
      </c>
      <c r="I854" s="50">
        <f t="shared" si="82"/>
        <v>39</v>
      </c>
      <c r="J854" s="50">
        <f t="shared" si="82"/>
        <v>44</v>
      </c>
      <c r="K854" s="50">
        <f t="shared" si="82"/>
        <v>74</v>
      </c>
      <c r="L854" s="50">
        <f t="shared" si="82"/>
        <v>120</v>
      </c>
      <c r="M854" s="51">
        <f t="shared" si="82"/>
        <v>155</v>
      </c>
      <c r="N854" s="52">
        <f>MIN(D854:M854)</f>
        <v>21</v>
      </c>
      <c r="O854" s="53">
        <f>C854-N854</f>
        <v>324</v>
      </c>
      <c r="P854" s="54">
        <f>O854/C854</f>
        <v>0.9391304347826087</v>
      </c>
    </row>
    <row r="855" spans="1:16" ht="9.75" customHeight="1">
      <c r="A855" s="39" t="s">
        <v>53</v>
      </c>
      <c r="B855" s="55" t="s">
        <v>0</v>
      </c>
      <c r="C855" s="55"/>
      <c r="D855" s="56"/>
      <c r="E855" s="57"/>
      <c r="F855" s="57"/>
      <c r="G855" s="57"/>
      <c r="H855" s="57"/>
      <c r="I855" s="57"/>
      <c r="J855" s="57"/>
      <c r="K855" s="57"/>
      <c r="L855" s="57"/>
      <c r="M855" s="58"/>
      <c r="N855" s="59"/>
      <c r="O855" s="60"/>
      <c r="P855" s="61"/>
    </row>
    <row r="856" spans="1:16" ht="9.75" customHeight="1">
      <c r="A856" s="5"/>
      <c r="B856" s="40" t="s">
        <v>1</v>
      </c>
      <c r="C856" s="40"/>
      <c r="D856" s="41"/>
      <c r="E856" s="42"/>
      <c r="F856" s="42"/>
      <c r="G856" s="42"/>
      <c r="H856" s="42"/>
      <c r="I856" s="42"/>
      <c r="J856" s="42"/>
      <c r="K856" s="42"/>
      <c r="L856" s="42"/>
      <c r="M856" s="43"/>
      <c r="N856" s="44"/>
      <c r="O856" s="45"/>
      <c r="P856" s="46"/>
    </row>
    <row r="857" spans="1:16" ht="9.75" customHeight="1">
      <c r="A857" s="5"/>
      <c r="B857" s="40" t="s">
        <v>2</v>
      </c>
      <c r="C857" s="40">
        <v>369</v>
      </c>
      <c r="D857" s="41">
        <v>297</v>
      </c>
      <c r="E857" s="42">
        <v>227</v>
      </c>
      <c r="F857" s="42">
        <v>112</v>
      </c>
      <c r="G857" s="42">
        <v>38</v>
      </c>
      <c r="H857" s="42">
        <v>23</v>
      </c>
      <c r="I857" s="42">
        <v>39</v>
      </c>
      <c r="J857" s="42">
        <v>51</v>
      </c>
      <c r="K857" s="42">
        <v>70</v>
      </c>
      <c r="L857" s="42">
        <v>126</v>
      </c>
      <c r="M857" s="43">
        <v>162</v>
      </c>
      <c r="N857" s="44">
        <f>MIN(D857:M857)</f>
        <v>23</v>
      </c>
      <c r="O857" s="45">
        <f>C857-N857</f>
        <v>346</v>
      </c>
      <c r="P857" s="46">
        <f>O857/C857</f>
        <v>0.9376693766937669</v>
      </c>
    </row>
    <row r="858" spans="1:16" ht="9.75" customHeight="1">
      <c r="A858" s="5"/>
      <c r="B858" s="40" t="s">
        <v>495</v>
      </c>
      <c r="C858" s="40"/>
      <c r="D858" s="41"/>
      <c r="E858" s="42"/>
      <c r="F858" s="42"/>
      <c r="G858" s="42"/>
      <c r="H858" s="42"/>
      <c r="I858" s="42"/>
      <c r="J858" s="42"/>
      <c r="K858" s="42"/>
      <c r="L858" s="42"/>
      <c r="M858" s="43"/>
      <c r="N858" s="44"/>
      <c r="O858" s="45"/>
      <c r="P858" s="46"/>
    </row>
    <row r="859" spans="1:16" ht="9.75" customHeight="1">
      <c r="A859" s="5"/>
      <c r="B859" s="40" t="s">
        <v>3</v>
      </c>
      <c r="C859" s="40"/>
      <c r="D859" s="41"/>
      <c r="E859" s="42"/>
      <c r="F859" s="42"/>
      <c r="G859" s="42"/>
      <c r="H859" s="42"/>
      <c r="I859" s="42"/>
      <c r="J859" s="42"/>
      <c r="K859" s="42"/>
      <c r="L859" s="42"/>
      <c r="M859" s="43"/>
      <c r="N859" s="44"/>
      <c r="O859" s="45"/>
      <c r="P859" s="46"/>
    </row>
    <row r="860" spans="1:16" ht="9.75" customHeight="1">
      <c r="A860" s="5"/>
      <c r="B860" s="40" t="s">
        <v>300</v>
      </c>
      <c r="C860" s="40"/>
      <c r="D860" s="41"/>
      <c r="E860" s="42"/>
      <c r="F860" s="42"/>
      <c r="G860" s="42"/>
      <c r="H860" s="42"/>
      <c r="I860" s="42"/>
      <c r="J860" s="42"/>
      <c r="K860" s="42"/>
      <c r="L860" s="42"/>
      <c r="M860" s="43"/>
      <c r="N860" s="44"/>
      <c r="O860" s="45"/>
      <c r="P860" s="46"/>
    </row>
    <row r="861" spans="1:16" ht="9.75" customHeight="1">
      <c r="A861" s="5"/>
      <c r="B861" s="40" t="s">
        <v>300</v>
      </c>
      <c r="C861" s="40"/>
      <c r="D861" s="41"/>
      <c r="E861" s="42"/>
      <c r="F861" s="42"/>
      <c r="G861" s="42"/>
      <c r="H861" s="42"/>
      <c r="I861" s="42"/>
      <c r="J861" s="42"/>
      <c r="K861" s="42"/>
      <c r="L861" s="42"/>
      <c r="M861" s="43"/>
      <c r="N861" s="44"/>
      <c r="O861" s="45"/>
      <c r="P861" s="46"/>
    </row>
    <row r="862" spans="1:16" ht="9.75" customHeight="1">
      <c r="A862" s="5"/>
      <c r="B862" s="40" t="s">
        <v>300</v>
      </c>
      <c r="C862" s="40"/>
      <c r="D862" s="41"/>
      <c r="E862" s="42"/>
      <c r="F862" s="42"/>
      <c r="G862" s="42"/>
      <c r="H862" s="42"/>
      <c r="I862" s="42"/>
      <c r="J862" s="42"/>
      <c r="K862" s="42"/>
      <c r="L862" s="42"/>
      <c r="M862" s="43"/>
      <c r="N862" s="44"/>
      <c r="O862" s="45"/>
      <c r="P862" s="46"/>
    </row>
    <row r="863" spans="1:16" ht="9.75" customHeight="1">
      <c r="A863" s="5"/>
      <c r="B863" s="40" t="s">
        <v>300</v>
      </c>
      <c r="C863" s="40"/>
      <c r="D863" s="41"/>
      <c r="E863" s="42"/>
      <c r="F863" s="42"/>
      <c r="G863" s="42"/>
      <c r="H863" s="42"/>
      <c r="I863" s="42"/>
      <c r="J863" s="42"/>
      <c r="K863" s="42"/>
      <c r="L863" s="42"/>
      <c r="M863" s="43"/>
      <c r="N863" s="44"/>
      <c r="O863" s="45"/>
      <c r="P863" s="46"/>
    </row>
    <row r="864" spans="1:16" ht="9.75" customHeight="1">
      <c r="A864" s="5"/>
      <c r="B864" s="40" t="s">
        <v>300</v>
      </c>
      <c r="C864" s="40"/>
      <c r="D864" s="41"/>
      <c r="E864" s="42"/>
      <c r="F864" s="42"/>
      <c r="G864" s="42"/>
      <c r="H864" s="42"/>
      <c r="I864" s="42"/>
      <c r="J864" s="42"/>
      <c r="K864" s="42"/>
      <c r="L864" s="42"/>
      <c r="M864" s="43"/>
      <c r="N864" s="44"/>
      <c r="O864" s="45"/>
      <c r="P864" s="46"/>
    </row>
    <row r="865" spans="1:16" ht="9.75" customHeight="1">
      <c r="A865" s="5"/>
      <c r="B865" s="40" t="s">
        <v>301</v>
      </c>
      <c r="C865" s="40"/>
      <c r="D865" s="41"/>
      <c r="E865" s="42"/>
      <c r="F865" s="42"/>
      <c r="G865" s="42"/>
      <c r="H865" s="42"/>
      <c r="I865" s="42"/>
      <c r="J865" s="42"/>
      <c r="K865" s="42"/>
      <c r="L865" s="42"/>
      <c r="M865" s="43"/>
      <c r="N865" s="44"/>
      <c r="O865" s="45"/>
      <c r="P865" s="46"/>
    </row>
    <row r="866" spans="1:16" ht="9.75" customHeight="1">
      <c r="A866" s="5"/>
      <c r="B866" s="40" t="s">
        <v>109</v>
      </c>
      <c r="C866" s="40"/>
      <c r="D866" s="41"/>
      <c r="E866" s="42"/>
      <c r="F866" s="42"/>
      <c r="G866" s="42"/>
      <c r="H866" s="42"/>
      <c r="I866" s="42"/>
      <c r="J866" s="42"/>
      <c r="K866" s="42"/>
      <c r="L866" s="42"/>
      <c r="M866" s="43"/>
      <c r="N866" s="44"/>
      <c r="O866" s="45"/>
      <c r="P866" s="46"/>
    </row>
    <row r="867" spans="1:16" ht="9.75" customHeight="1">
      <c r="A867" s="5"/>
      <c r="B867" s="40" t="s">
        <v>296</v>
      </c>
      <c r="C867" s="40"/>
      <c r="D867" s="41"/>
      <c r="E867" s="42"/>
      <c r="F867" s="42"/>
      <c r="G867" s="42"/>
      <c r="H867" s="42"/>
      <c r="I867" s="42"/>
      <c r="J867" s="42"/>
      <c r="K867" s="42"/>
      <c r="L867" s="42"/>
      <c r="M867" s="43"/>
      <c r="N867" s="44"/>
      <c r="O867" s="45"/>
      <c r="P867" s="46"/>
    </row>
    <row r="868" spans="1:16" ht="9.75" customHeight="1">
      <c r="A868" s="5"/>
      <c r="B868" s="40" t="s">
        <v>297</v>
      </c>
      <c r="C868" s="40"/>
      <c r="D868" s="41"/>
      <c r="E868" s="42"/>
      <c r="F868" s="42"/>
      <c r="G868" s="42"/>
      <c r="H868" s="42"/>
      <c r="I868" s="42"/>
      <c r="J868" s="42"/>
      <c r="K868" s="42"/>
      <c r="L868" s="42"/>
      <c r="M868" s="43"/>
      <c r="N868" s="44"/>
      <c r="O868" s="45"/>
      <c r="P868" s="46"/>
    </row>
    <row r="869" spans="1:16" ht="9.75" customHeight="1">
      <c r="A869" s="5"/>
      <c r="B869" s="40" t="s">
        <v>4</v>
      </c>
      <c r="C869" s="40"/>
      <c r="D869" s="41"/>
      <c r="E869" s="42"/>
      <c r="F869" s="42"/>
      <c r="G869" s="42"/>
      <c r="H869" s="42"/>
      <c r="I869" s="42"/>
      <c r="J869" s="42"/>
      <c r="K869" s="42"/>
      <c r="L869" s="42"/>
      <c r="M869" s="43"/>
      <c r="N869" s="44"/>
      <c r="O869" s="45"/>
      <c r="P869" s="46"/>
    </row>
    <row r="870" spans="1:16" ht="9.75" customHeight="1">
      <c r="A870" s="47"/>
      <c r="B870" s="48" t="s">
        <v>5</v>
      </c>
      <c r="C870" s="48">
        <f aca="true" t="shared" si="83" ref="C870:M870">SUM(C855:C859,C865:C869)</f>
        <v>369</v>
      </c>
      <c r="D870" s="49">
        <f t="shared" si="83"/>
        <v>297</v>
      </c>
      <c r="E870" s="50">
        <f t="shared" si="83"/>
        <v>227</v>
      </c>
      <c r="F870" s="50">
        <f t="shared" si="83"/>
        <v>112</v>
      </c>
      <c r="G870" s="50">
        <f t="shared" si="83"/>
        <v>38</v>
      </c>
      <c r="H870" s="50">
        <f t="shared" si="83"/>
        <v>23</v>
      </c>
      <c r="I870" s="50">
        <f t="shared" si="83"/>
        <v>39</v>
      </c>
      <c r="J870" s="50">
        <f t="shared" si="83"/>
        <v>51</v>
      </c>
      <c r="K870" s="50">
        <f t="shared" si="83"/>
        <v>70</v>
      </c>
      <c r="L870" s="50">
        <f t="shared" si="83"/>
        <v>126</v>
      </c>
      <c r="M870" s="51">
        <f t="shared" si="83"/>
        <v>162</v>
      </c>
      <c r="N870" s="52">
        <f>MIN(D870:M870)</f>
        <v>23</v>
      </c>
      <c r="O870" s="53">
        <f>C870-N870</f>
        <v>346</v>
      </c>
      <c r="P870" s="54">
        <f>O870/C870</f>
        <v>0.9376693766937669</v>
      </c>
    </row>
    <row r="871" spans="1:16" ht="9.75" customHeight="1">
      <c r="A871" s="39" t="s">
        <v>54</v>
      </c>
      <c r="B871" s="55" t="s">
        <v>0</v>
      </c>
      <c r="C871" s="55"/>
      <c r="D871" s="56"/>
      <c r="E871" s="57"/>
      <c r="F871" s="57"/>
      <c r="G871" s="57"/>
      <c r="H871" s="57"/>
      <c r="I871" s="57"/>
      <c r="J871" s="57"/>
      <c r="K871" s="57"/>
      <c r="L871" s="57"/>
      <c r="M871" s="58"/>
      <c r="N871" s="59"/>
      <c r="O871" s="60"/>
      <c r="P871" s="61"/>
    </row>
    <row r="872" spans="1:16" ht="9.75" customHeight="1">
      <c r="A872" s="5"/>
      <c r="B872" s="40" t="s">
        <v>1</v>
      </c>
      <c r="C872" s="40">
        <v>115</v>
      </c>
      <c r="D872" s="41">
        <v>97</v>
      </c>
      <c r="E872" s="42">
        <v>86</v>
      </c>
      <c r="F872" s="42">
        <v>63</v>
      </c>
      <c r="G872" s="42">
        <v>45</v>
      </c>
      <c r="H872" s="42">
        <v>39</v>
      </c>
      <c r="I872" s="42">
        <v>37</v>
      </c>
      <c r="J872" s="42">
        <v>39</v>
      </c>
      <c r="K872" s="42">
        <v>47</v>
      </c>
      <c r="L872" s="42">
        <v>50</v>
      </c>
      <c r="M872" s="43">
        <v>56</v>
      </c>
      <c r="N872" s="44">
        <f>MIN(D872:M872)</f>
        <v>37</v>
      </c>
      <c r="O872" s="45">
        <f>C872-N872</f>
        <v>78</v>
      </c>
      <c r="P872" s="46">
        <f>O872/C872</f>
        <v>0.6782608695652174</v>
      </c>
    </row>
    <row r="873" spans="1:16" ht="9.75" customHeight="1">
      <c r="A873" s="5"/>
      <c r="B873" s="40" t="s">
        <v>2</v>
      </c>
      <c r="C873" s="40">
        <v>434</v>
      </c>
      <c r="D873" s="41">
        <v>308</v>
      </c>
      <c r="E873" s="42">
        <v>162</v>
      </c>
      <c r="F873" s="42">
        <v>63</v>
      </c>
      <c r="G873" s="42">
        <v>38</v>
      </c>
      <c r="H873" s="42">
        <v>27</v>
      </c>
      <c r="I873" s="42">
        <v>37</v>
      </c>
      <c r="J873" s="42">
        <v>39</v>
      </c>
      <c r="K873" s="42">
        <v>52</v>
      </c>
      <c r="L873" s="42">
        <v>89</v>
      </c>
      <c r="M873" s="43">
        <v>137</v>
      </c>
      <c r="N873" s="44">
        <f>MIN(D873:M873)</f>
        <v>27</v>
      </c>
      <c r="O873" s="45">
        <f>C873-N873</f>
        <v>407</v>
      </c>
      <c r="P873" s="46">
        <f>O873/C873</f>
        <v>0.9377880184331797</v>
      </c>
    </row>
    <row r="874" spans="1:16" ht="9.75" customHeight="1">
      <c r="A874" s="5"/>
      <c r="B874" s="40" t="s">
        <v>495</v>
      </c>
      <c r="C874" s="40">
        <v>21</v>
      </c>
      <c r="D874" s="41">
        <v>17</v>
      </c>
      <c r="E874" s="42">
        <v>15</v>
      </c>
      <c r="F874" s="42">
        <v>14</v>
      </c>
      <c r="G874" s="42">
        <v>13</v>
      </c>
      <c r="H874" s="42">
        <v>14</v>
      </c>
      <c r="I874" s="42">
        <v>10</v>
      </c>
      <c r="J874" s="42">
        <v>14</v>
      </c>
      <c r="K874" s="42">
        <v>15</v>
      </c>
      <c r="L874" s="42">
        <v>14</v>
      </c>
      <c r="M874" s="43">
        <v>13</v>
      </c>
      <c r="N874" s="44">
        <f>MIN(D874:M874)</f>
        <v>10</v>
      </c>
      <c r="O874" s="45">
        <f>C874-N874</f>
        <v>11</v>
      </c>
      <c r="P874" s="46">
        <f>O874/C874</f>
        <v>0.5238095238095238</v>
      </c>
    </row>
    <row r="875" spans="1:16" ht="9.75" customHeight="1">
      <c r="A875" s="5"/>
      <c r="B875" s="40" t="s">
        <v>3</v>
      </c>
      <c r="C875" s="40"/>
      <c r="D875" s="41"/>
      <c r="E875" s="42"/>
      <c r="F875" s="42"/>
      <c r="G875" s="42"/>
      <c r="H875" s="42"/>
      <c r="I875" s="42"/>
      <c r="J875" s="42"/>
      <c r="K875" s="42"/>
      <c r="L875" s="42"/>
      <c r="M875" s="43"/>
      <c r="N875" s="44"/>
      <c r="O875" s="45"/>
      <c r="P875" s="46"/>
    </row>
    <row r="876" spans="1:16" ht="9.75" customHeight="1">
      <c r="A876" s="5"/>
      <c r="B876" s="40" t="s">
        <v>300</v>
      </c>
      <c r="C876" s="40"/>
      <c r="D876" s="41"/>
      <c r="E876" s="42"/>
      <c r="F876" s="42"/>
      <c r="G876" s="42"/>
      <c r="H876" s="42"/>
      <c r="I876" s="42"/>
      <c r="J876" s="42"/>
      <c r="K876" s="42"/>
      <c r="L876" s="42"/>
      <c r="M876" s="43"/>
      <c r="N876" s="44"/>
      <c r="O876" s="45"/>
      <c r="P876" s="46"/>
    </row>
    <row r="877" spans="1:16" ht="9.75" customHeight="1">
      <c r="A877" s="5"/>
      <c r="B877" s="40" t="s">
        <v>300</v>
      </c>
      <c r="C877" s="40"/>
      <c r="D877" s="41"/>
      <c r="E877" s="42"/>
      <c r="F877" s="42"/>
      <c r="G877" s="42"/>
      <c r="H877" s="42"/>
      <c r="I877" s="42"/>
      <c r="J877" s="42"/>
      <c r="K877" s="42"/>
      <c r="L877" s="42"/>
      <c r="M877" s="43"/>
      <c r="N877" s="44"/>
      <c r="O877" s="45"/>
      <c r="P877" s="46"/>
    </row>
    <row r="878" spans="1:16" ht="9.75" customHeight="1">
      <c r="A878" s="5"/>
      <c r="B878" s="40" t="s">
        <v>300</v>
      </c>
      <c r="C878" s="40"/>
      <c r="D878" s="41"/>
      <c r="E878" s="42"/>
      <c r="F878" s="42"/>
      <c r="G878" s="42"/>
      <c r="H878" s="42"/>
      <c r="I878" s="42"/>
      <c r="J878" s="42"/>
      <c r="K878" s="42"/>
      <c r="L878" s="42"/>
      <c r="M878" s="43"/>
      <c r="N878" s="44"/>
      <c r="O878" s="45"/>
      <c r="P878" s="46"/>
    </row>
    <row r="879" spans="1:16" ht="9.75" customHeight="1">
      <c r="A879" s="5"/>
      <c r="B879" s="40" t="s">
        <v>300</v>
      </c>
      <c r="C879" s="40"/>
      <c r="D879" s="41"/>
      <c r="E879" s="42"/>
      <c r="F879" s="42"/>
      <c r="G879" s="42"/>
      <c r="H879" s="42"/>
      <c r="I879" s="42"/>
      <c r="J879" s="42"/>
      <c r="K879" s="42"/>
      <c r="L879" s="42"/>
      <c r="M879" s="43"/>
      <c r="N879" s="44"/>
      <c r="O879" s="45"/>
      <c r="P879" s="46"/>
    </row>
    <row r="880" spans="1:16" ht="9.75" customHeight="1">
      <c r="A880" s="5"/>
      <c r="B880" s="40" t="s">
        <v>300</v>
      </c>
      <c r="C880" s="40"/>
      <c r="D880" s="41"/>
      <c r="E880" s="42"/>
      <c r="F880" s="42"/>
      <c r="G880" s="42"/>
      <c r="H880" s="42"/>
      <c r="I880" s="42"/>
      <c r="J880" s="42"/>
      <c r="K880" s="42"/>
      <c r="L880" s="42"/>
      <c r="M880" s="43"/>
      <c r="N880" s="44"/>
      <c r="O880" s="45"/>
      <c r="P880" s="46"/>
    </row>
    <row r="881" spans="1:16" ht="9.75" customHeight="1">
      <c r="A881" s="5"/>
      <c r="B881" s="40" t="s">
        <v>301</v>
      </c>
      <c r="C881" s="40"/>
      <c r="D881" s="41"/>
      <c r="E881" s="42"/>
      <c r="F881" s="42"/>
      <c r="G881" s="42"/>
      <c r="H881" s="42"/>
      <c r="I881" s="42"/>
      <c r="J881" s="42"/>
      <c r="K881" s="42"/>
      <c r="L881" s="42"/>
      <c r="M881" s="43"/>
      <c r="N881" s="44"/>
      <c r="O881" s="45"/>
      <c r="P881" s="46"/>
    </row>
    <row r="882" spans="1:16" ht="9.75" customHeight="1">
      <c r="A882" s="5"/>
      <c r="B882" s="40" t="s">
        <v>109</v>
      </c>
      <c r="C882" s="40">
        <v>5</v>
      </c>
      <c r="D882" s="41">
        <v>5</v>
      </c>
      <c r="E882" s="42">
        <v>5</v>
      </c>
      <c r="F882" s="42">
        <v>5</v>
      </c>
      <c r="G882" s="42">
        <v>5</v>
      </c>
      <c r="H882" s="42">
        <v>5</v>
      </c>
      <c r="I882" s="42">
        <v>5</v>
      </c>
      <c r="J882" s="42">
        <v>5</v>
      </c>
      <c r="K882" s="42">
        <v>5</v>
      </c>
      <c r="L882" s="42">
        <v>5</v>
      </c>
      <c r="M882" s="43">
        <v>5</v>
      </c>
      <c r="N882" s="44">
        <f>MIN(D882:M882)</f>
        <v>5</v>
      </c>
      <c r="O882" s="45">
        <f>C882-N882</f>
        <v>0</v>
      </c>
      <c r="P882" s="46">
        <f>O882/C882</f>
        <v>0</v>
      </c>
    </row>
    <row r="883" spans="1:16" ht="9.75" customHeight="1">
      <c r="A883" s="5"/>
      <c r="B883" s="40" t="s">
        <v>296</v>
      </c>
      <c r="C883" s="40"/>
      <c r="D883" s="41"/>
      <c r="E883" s="42"/>
      <c r="F883" s="42"/>
      <c r="G883" s="42"/>
      <c r="H883" s="42"/>
      <c r="I883" s="42"/>
      <c r="J883" s="42"/>
      <c r="K883" s="42"/>
      <c r="L883" s="42"/>
      <c r="M883" s="43"/>
      <c r="N883" s="44"/>
      <c r="O883" s="45"/>
      <c r="P883" s="46"/>
    </row>
    <row r="884" spans="1:16" ht="9.75" customHeight="1">
      <c r="A884" s="5"/>
      <c r="B884" s="40" t="s">
        <v>297</v>
      </c>
      <c r="C884" s="40"/>
      <c r="D884" s="41"/>
      <c r="E884" s="42"/>
      <c r="F884" s="42"/>
      <c r="G884" s="42"/>
      <c r="H884" s="42"/>
      <c r="I884" s="42"/>
      <c r="J884" s="42"/>
      <c r="K884" s="42"/>
      <c r="L884" s="42"/>
      <c r="M884" s="43"/>
      <c r="N884" s="44"/>
      <c r="O884" s="45"/>
      <c r="P884" s="46"/>
    </row>
    <row r="885" spans="1:16" ht="9.75" customHeight="1">
      <c r="A885" s="5"/>
      <c r="B885" s="40" t="s">
        <v>4</v>
      </c>
      <c r="C885" s="40"/>
      <c r="D885" s="41"/>
      <c r="E885" s="42"/>
      <c r="F885" s="42"/>
      <c r="G885" s="42"/>
      <c r="H885" s="42"/>
      <c r="I885" s="42"/>
      <c r="J885" s="42"/>
      <c r="K885" s="42"/>
      <c r="L885" s="42"/>
      <c r="M885" s="43"/>
      <c r="N885" s="44"/>
      <c r="O885" s="45"/>
      <c r="P885" s="46"/>
    </row>
    <row r="886" spans="1:16" ht="9.75" customHeight="1">
      <c r="A886" s="47"/>
      <c r="B886" s="48" t="s">
        <v>5</v>
      </c>
      <c r="C886" s="48">
        <f aca="true" t="shared" si="84" ref="C886:M886">SUM(C871:C875,C881:C885)</f>
        <v>575</v>
      </c>
      <c r="D886" s="49">
        <f t="shared" si="84"/>
        <v>427</v>
      </c>
      <c r="E886" s="50">
        <f t="shared" si="84"/>
        <v>268</v>
      </c>
      <c r="F886" s="50">
        <f t="shared" si="84"/>
        <v>145</v>
      </c>
      <c r="G886" s="50">
        <f t="shared" si="84"/>
        <v>101</v>
      </c>
      <c r="H886" s="50">
        <f t="shared" si="84"/>
        <v>85</v>
      </c>
      <c r="I886" s="50">
        <f t="shared" si="84"/>
        <v>89</v>
      </c>
      <c r="J886" s="50">
        <f t="shared" si="84"/>
        <v>97</v>
      </c>
      <c r="K886" s="50">
        <f t="shared" si="84"/>
        <v>119</v>
      </c>
      <c r="L886" s="50">
        <f t="shared" si="84"/>
        <v>158</v>
      </c>
      <c r="M886" s="51">
        <f t="shared" si="84"/>
        <v>211</v>
      </c>
      <c r="N886" s="52">
        <f>MIN(D886:M886)</f>
        <v>85</v>
      </c>
      <c r="O886" s="53">
        <f>C886-N886</f>
        <v>490</v>
      </c>
      <c r="P886" s="54">
        <f>O886/C886</f>
        <v>0.8521739130434782</v>
      </c>
    </row>
    <row r="887" spans="1:16" ht="9.75" customHeight="1">
      <c r="A887" s="39" t="s">
        <v>55</v>
      </c>
      <c r="B887" s="55" t="s">
        <v>0</v>
      </c>
      <c r="C887" s="55"/>
      <c r="D887" s="56"/>
      <c r="E887" s="57"/>
      <c r="F887" s="57"/>
      <c r="G887" s="57"/>
      <c r="H887" s="57"/>
      <c r="I887" s="57"/>
      <c r="J887" s="57"/>
      <c r="K887" s="57"/>
      <c r="L887" s="57"/>
      <c r="M887" s="58"/>
      <c r="N887" s="59"/>
      <c r="O887" s="60"/>
      <c r="P887" s="61"/>
    </row>
    <row r="888" spans="1:16" ht="9.75" customHeight="1">
      <c r="A888" s="5"/>
      <c r="B888" s="40" t="s">
        <v>1</v>
      </c>
      <c r="C888" s="40"/>
      <c r="D888" s="41"/>
      <c r="E888" s="42"/>
      <c r="F888" s="42"/>
      <c r="G888" s="42"/>
      <c r="H888" s="42"/>
      <c r="I888" s="42"/>
      <c r="J888" s="42"/>
      <c r="K888" s="42"/>
      <c r="L888" s="42"/>
      <c r="M888" s="43"/>
      <c r="N888" s="44"/>
      <c r="O888" s="45"/>
      <c r="P888" s="46"/>
    </row>
    <row r="889" spans="1:16" ht="9.75" customHeight="1">
      <c r="A889" s="5"/>
      <c r="B889" s="40" t="s">
        <v>2</v>
      </c>
      <c r="C889" s="40"/>
      <c r="D889" s="41"/>
      <c r="E889" s="42"/>
      <c r="F889" s="42"/>
      <c r="G889" s="42"/>
      <c r="H889" s="42"/>
      <c r="I889" s="42"/>
      <c r="J889" s="42"/>
      <c r="K889" s="42"/>
      <c r="L889" s="42"/>
      <c r="M889" s="43"/>
      <c r="N889" s="44"/>
      <c r="O889" s="45"/>
      <c r="P889" s="46"/>
    </row>
    <row r="890" spans="1:16" ht="9.75" customHeight="1">
      <c r="A890" s="5"/>
      <c r="B890" s="40" t="s">
        <v>495</v>
      </c>
      <c r="C890" s="40"/>
      <c r="D890" s="41"/>
      <c r="E890" s="42"/>
      <c r="F890" s="42"/>
      <c r="G890" s="42"/>
      <c r="H890" s="42"/>
      <c r="I890" s="42"/>
      <c r="J890" s="42"/>
      <c r="K890" s="42"/>
      <c r="L890" s="42"/>
      <c r="M890" s="43"/>
      <c r="N890" s="44"/>
      <c r="O890" s="45"/>
      <c r="P890" s="46"/>
    </row>
    <row r="891" spans="1:16" ht="9.75" customHeight="1">
      <c r="A891" s="5"/>
      <c r="B891" s="40" t="s">
        <v>3</v>
      </c>
      <c r="C891" s="40"/>
      <c r="D891" s="41"/>
      <c r="E891" s="42"/>
      <c r="F891" s="42"/>
      <c r="G891" s="42"/>
      <c r="H891" s="42"/>
      <c r="I891" s="42"/>
      <c r="J891" s="42"/>
      <c r="K891" s="42"/>
      <c r="L891" s="42"/>
      <c r="M891" s="43"/>
      <c r="N891" s="44"/>
      <c r="O891" s="45"/>
      <c r="P891" s="46"/>
    </row>
    <row r="892" spans="1:16" ht="9.75" customHeight="1">
      <c r="A892" s="5"/>
      <c r="B892" s="40" t="s">
        <v>399</v>
      </c>
      <c r="C892" s="40">
        <v>9</v>
      </c>
      <c r="D892" s="41">
        <v>8</v>
      </c>
      <c r="E892" s="42">
        <v>9</v>
      </c>
      <c r="F892" s="42">
        <v>9</v>
      </c>
      <c r="G892" s="42">
        <v>9</v>
      </c>
      <c r="H892" s="42">
        <v>9</v>
      </c>
      <c r="I892" s="42">
        <v>9</v>
      </c>
      <c r="J892" s="42">
        <v>9</v>
      </c>
      <c r="K892" s="42">
        <v>8</v>
      </c>
      <c r="L892" s="42">
        <v>9</v>
      </c>
      <c r="M892" s="43">
        <v>8</v>
      </c>
      <c r="N892" s="44">
        <f>MIN(D892:M892)</f>
        <v>8</v>
      </c>
      <c r="O892" s="45">
        <f>C892-N892</f>
        <v>1</v>
      </c>
      <c r="P892" s="46">
        <f>O892/C892</f>
        <v>0.1111111111111111</v>
      </c>
    </row>
    <row r="893" spans="1:16" ht="9.75" customHeight="1">
      <c r="A893" s="5"/>
      <c r="B893" s="40" t="s">
        <v>300</v>
      </c>
      <c r="C893" s="40"/>
      <c r="D893" s="41"/>
      <c r="E893" s="42"/>
      <c r="F893" s="42"/>
      <c r="G893" s="42"/>
      <c r="H893" s="42"/>
      <c r="I893" s="42"/>
      <c r="J893" s="42"/>
      <c r="K893" s="42"/>
      <c r="L893" s="42"/>
      <c r="M893" s="43"/>
      <c r="N893" s="44"/>
      <c r="O893" s="45"/>
      <c r="P893" s="46"/>
    </row>
    <row r="894" spans="1:16" ht="9.75" customHeight="1">
      <c r="A894" s="5"/>
      <c r="B894" s="40" t="s">
        <v>300</v>
      </c>
      <c r="C894" s="40"/>
      <c r="D894" s="41"/>
      <c r="E894" s="42"/>
      <c r="F894" s="42"/>
      <c r="G894" s="42"/>
      <c r="H894" s="42"/>
      <c r="I894" s="42"/>
      <c r="J894" s="42"/>
      <c r="K894" s="42"/>
      <c r="L894" s="42"/>
      <c r="M894" s="43"/>
      <c r="N894" s="44"/>
      <c r="O894" s="45"/>
      <c r="P894" s="46"/>
    </row>
    <row r="895" spans="1:16" ht="9.75" customHeight="1">
      <c r="A895" s="5"/>
      <c r="B895" s="40" t="s">
        <v>300</v>
      </c>
      <c r="C895" s="40"/>
      <c r="D895" s="41"/>
      <c r="E895" s="42"/>
      <c r="F895" s="42"/>
      <c r="G895" s="42"/>
      <c r="H895" s="42"/>
      <c r="I895" s="42"/>
      <c r="J895" s="42"/>
      <c r="K895" s="42"/>
      <c r="L895" s="42"/>
      <c r="M895" s="43"/>
      <c r="N895" s="44"/>
      <c r="O895" s="45"/>
      <c r="P895" s="46"/>
    </row>
    <row r="896" spans="1:16" ht="9.75" customHeight="1">
      <c r="A896" s="5"/>
      <c r="B896" s="40" t="s">
        <v>300</v>
      </c>
      <c r="C896" s="40"/>
      <c r="D896" s="41"/>
      <c r="E896" s="42"/>
      <c r="F896" s="42"/>
      <c r="G896" s="42"/>
      <c r="H896" s="42"/>
      <c r="I896" s="42"/>
      <c r="J896" s="42"/>
      <c r="K896" s="42"/>
      <c r="L896" s="42"/>
      <c r="M896" s="43"/>
      <c r="N896" s="44"/>
      <c r="O896" s="45"/>
      <c r="P896" s="46"/>
    </row>
    <row r="897" spans="1:16" ht="9.75" customHeight="1">
      <c r="A897" s="5"/>
      <c r="B897" s="40" t="s">
        <v>301</v>
      </c>
      <c r="C897" s="40">
        <f aca="true" t="shared" si="85" ref="C897:M897">SUM(C892:C896)</f>
        <v>9</v>
      </c>
      <c r="D897" s="41">
        <f t="shared" si="85"/>
        <v>8</v>
      </c>
      <c r="E897" s="42">
        <f t="shared" si="85"/>
        <v>9</v>
      </c>
      <c r="F897" s="42">
        <f t="shared" si="85"/>
        <v>9</v>
      </c>
      <c r="G897" s="42">
        <f t="shared" si="85"/>
        <v>9</v>
      </c>
      <c r="H897" s="42">
        <f t="shared" si="85"/>
        <v>9</v>
      </c>
      <c r="I897" s="42">
        <f t="shared" si="85"/>
        <v>9</v>
      </c>
      <c r="J897" s="42">
        <f t="shared" si="85"/>
        <v>9</v>
      </c>
      <c r="K897" s="42">
        <f t="shared" si="85"/>
        <v>8</v>
      </c>
      <c r="L897" s="42">
        <f t="shared" si="85"/>
        <v>9</v>
      </c>
      <c r="M897" s="43">
        <f t="shared" si="85"/>
        <v>8</v>
      </c>
      <c r="N897" s="44">
        <f>MIN(D897:M897)</f>
        <v>8</v>
      </c>
      <c r="O897" s="45">
        <f>C897-N897</f>
        <v>1</v>
      </c>
      <c r="P897" s="46">
        <f>O897/C897</f>
        <v>0.1111111111111111</v>
      </c>
    </row>
    <row r="898" spans="1:16" ht="9.75" customHeight="1">
      <c r="A898" s="5"/>
      <c r="B898" s="40" t="s">
        <v>109</v>
      </c>
      <c r="C898" s="40">
        <v>1</v>
      </c>
      <c r="D898" s="41">
        <v>1</v>
      </c>
      <c r="E898" s="42">
        <v>1</v>
      </c>
      <c r="F898" s="42">
        <v>1</v>
      </c>
      <c r="G898" s="42">
        <v>1</v>
      </c>
      <c r="H898" s="42">
        <v>1</v>
      </c>
      <c r="I898" s="42">
        <v>1</v>
      </c>
      <c r="J898" s="42">
        <v>1</v>
      </c>
      <c r="K898" s="42">
        <v>1</v>
      </c>
      <c r="L898" s="42">
        <v>1</v>
      </c>
      <c r="M898" s="43">
        <v>1</v>
      </c>
      <c r="N898" s="44">
        <f>MIN(D898:M898)</f>
        <v>1</v>
      </c>
      <c r="O898" s="45">
        <f>C898-N898</f>
        <v>0</v>
      </c>
      <c r="P898" s="46">
        <f>O898/C898</f>
        <v>0</v>
      </c>
    </row>
    <row r="899" spans="1:16" ht="9.75" customHeight="1">
      <c r="A899" s="5"/>
      <c r="B899" s="40" t="s">
        <v>296</v>
      </c>
      <c r="C899" s="40"/>
      <c r="D899" s="41"/>
      <c r="E899" s="42"/>
      <c r="F899" s="42"/>
      <c r="G899" s="42"/>
      <c r="H899" s="42"/>
      <c r="I899" s="42"/>
      <c r="J899" s="42"/>
      <c r="K899" s="42"/>
      <c r="L899" s="42"/>
      <c r="M899" s="43"/>
      <c r="N899" s="44"/>
      <c r="O899" s="45"/>
      <c r="P899" s="46"/>
    </row>
    <row r="900" spans="1:16" ht="9.75" customHeight="1">
      <c r="A900" s="5"/>
      <c r="B900" s="40" t="s">
        <v>297</v>
      </c>
      <c r="C900" s="40"/>
      <c r="D900" s="41"/>
      <c r="E900" s="42"/>
      <c r="F900" s="42"/>
      <c r="G900" s="42"/>
      <c r="H900" s="42"/>
      <c r="I900" s="42"/>
      <c r="J900" s="42"/>
      <c r="K900" s="42"/>
      <c r="L900" s="42"/>
      <c r="M900" s="43"/>
      <c r="N900" s="44"/>
      <c r="O900" s="45"/>
      <c r="P900" s="46"/>
    </row>
    <row r="901" spans="1:16" ht="9.75" customHeight="1">
      <c r="A901" s="5"/>
      <c r="B901" s="40" t="s">
        <v>4</v>
      </c>
      <c r="C901" s="40"/>
      <c r="D901" s="41"/>
      <c r="E901" s="42"/>
      <c r="F901" s="42"/>
      <c r="G901" s="42"/>
      <c r="H901" s="42"/>
      <c r="I901" s="42"/>
      <c r="J901" s="42"/>
      <c r="K901" s="42"/>
      <c r="L901" s="42"/>
      <c r="M901" s="43"/>
      <c r="N901" s="44"/>
      <c r="O901" s="45"/>
      <c r="P901" s="46"/>
    </row>
    <row r="902" spans="1:16" ht="9.75" customHeight="1">
      <c r="A902" s="47"/>
      <c r="B902" s="48" t="s">
        <v>5</v>
      </c>
      <c r="C902" s="48">
        <f aca="true" t="shared" si="86" ref="C902:M902">SUM(C887:C891,C897:C901)</f>
        <v>10</v>
      </c>
      <c r="D902" s="49">
        <f t="shared" si="86"/>
        <v>9</v>
      </c>
      <c r="E902" s="50">
        <f t="shared" si="86"/>
        <v>10</v>
      </c>
      <c r="F902" s="50">
        <f t="shared" si="86"/>
        <v>10</v>
      </c>
      <c r="G902" s="50">
        <f t="shared" si="86"/>
        <v>10</v>
      </c>
      <c r="H902" s="50">
        <f t="shared" si="86"/>
        <v>10</v>
      </c>
      <c r="I902" s="50">
        <f t="shared" si="86"/>
        <v>10</v>
      </c>
      <c r="J902" s="50">
        <f t="shared" si="86"/>
        <v>10</v>
      </c>
      <c r="K902" s="50">
        <f t="shared" si="86"/>
        <v>9</v>
      </c>
      <c r="L902" s="50">
        <f t="shared" si="86"/>
        <v>10</v>
      </c>
      <c r="M902" s="51">
        <f t="shared" si="86"/>
        <v>9</v>
      </c>
      <c r="N902" s="52">
        <f>MIN(D902:M902)</f>
        <v>9</v>
      </c>
      <c r="O902" s="53">
        <f>C902-N902</f>
        <v>1</v>
      </c>
      <c r="P902" s="54">
        <f>O902/C902</f>
        <v>0.1</v>
      </c>
    </row>
    <row r="903" spans="1:16" ht="9.75" customHeight="1">
      <c r="A903" s="39" t="s">
        <v>56</v>
      </c>
      <c r="B903" s="55" t="s">
        <v>0</v>
      </c>
      <c r="C903" s="55"/>
      <c r="D903" s="56"/>
      <c r="E903" s="57"/>
      <c r="F903" s="57"/>
      <c r="G903" s="57"/>
      <c r="H903" s="57"/>
      <c r="I903" s="57"/>
      <c r="J903" s="57"/>
      <c r="K903" s="57"/>
      <c r="L903" s="57"/>
      <c r="M903" s="58"/>
      <c r="N903" s="59"/>
      <c r="O903" s="60"/>
      <c r="P903" s="61"/>
    </row>
    <row r="904" spans="1:16" ht="9.75" customHeight="1">
      <c r="A904" s="5"/>
      <c r="B904" s="40" t="s">
        <v>1</v>
      </c>
      <c r="C904" s="40"/>
      <c r="D904" s="41"/>
      <c r="E904" s="42"/>
      <c r="F904" s="42"/>
      <c r="G904" s="42"/>
      <c r="H904" s="42"/>
      <c r="I904" s="42"/>
      <c r="J904" s="42"/>
      <c r="K904" s="42"/>
      <c r="L904" s="42"/>
      <c r="M904" s="43"/>
      <c r="N904" s="44"/>
      <c r="O904" s="45"/>
      <c r="P904" s="46"/>
    </row>
    <row r="905" spans="1:16" ht="9.75" customHeight="1">
      <c r="A905" s="5"/>
      <c r="B905" s="40" t="s">
        <v>2</v>
      </c>
      <c r="C905" s="40">
        <v>52</v>
      </c>
      <c r="D905" s="41">
        <v>34</v>
      </c>
      <c r="E905" s="42">
        <v>28</v>
      </c>
      <c r="F905" s="42">
        <v>24</v>
      </c>
      <c r="G905" s="42">
        <v>22</v>
      </c>
      <c r="H905" s="42">
        <v>21</v>
      </c>
      <c r="I905" s="42">
        <v>15</v>
      </c>
      <c r="J905" s="42">
        <v>16</v>
      </c>
      <c r="K905" s="42">
        <v>14</v>
      </c>
      <c r="L905" s="42">
        <v>14</v>
      </c>
      <c r="M905" s="43">
        <v>16</v>
      </c>
      <c r="N905" s="44">
        <f>MIN(D905:M905)</f>
        <v>14</v>
      </c>
      <c r="O905" s="45">
        <f>C905-N905</f>
        <v>38</v>
      </c>
      <c r="P905" s="46">
        <f>O905/C905</f>
        <v>0.7307692307692307</v>
      </c>
    </row>
    <row r="906" spans="1:16" ht="9.75" customHeight="1">
      <c r="A906" s="5"/>
      <c r="B906" s="40" t="s">
        <v>495</v>
      </c>
      <c r="C906" s="40">
        <v>6</v>
      </c>
      <c r="D906" s="41">
        <v>5</v>
      </c>
      <c r="E906" s="42">
        <v>5</v>
      </c>
      <c r="F906" s="42">
        <v>5</v>
      </c>
      <c r="G906" s="42">
        <v>3</v>
      </c>
      <c r="H906" s="42">
        <v>2</v>
      </c>
      <c r="I906" s="42">
        <v>3</v>
      </c>
      <c r="J906" s="42">
        <v>5</v>
      </c>
      <c r="K906" s="42">
        <v>5</v>
      </c>
      <c r="L906" s="42">
        <v>4</v>
      </c>
      <c r="M906" s="43">
        <v>3</v>
      </c>
      <c r="N906" s="44">
        <f>MIN(D906:M906)</f>
        <v>2</v>
      </c>
      <c r="O906" s="45">
        <f>C906-N906</f>
        <v>4</v>
      </c>
      <c r="P906" s="46">
        <f>O906/C906</f>
        <v>0.6666666666666666</v>
      </c>
    </row>
    <row r="907" spans="1:16" ht="9.75" customHeight="1">
      <c r="A907" s="5"/>
      <c r="B907" s="40" t="s">
        <v>3</v>
      </c>
      <c r="C907" s="40"/>
      <c r="D907" s="41"/>
      <c r="E907" s="42"/>
      <c r="F907" s="42"/>
      <c r="G907" s="42"/>
      <c r="H907" s="42"/>
      <c r="I907" s="42"/>
      <c r="J907" s="42"/>
      <c r="K907" s="42"/>
      <c r="L907" s="42"/>
      <c r="M907" s="43"/>
      <c r="N907" s="44"/>
      <c r="O907" s="45"/>
      <c r="P907" s="46"/>
    </row>
    <row r="908" spans="1:16" ht="9.75" customHeight="1">
      <c r="A908" s="5"/>
      <c r="B908" s="40" t="s">
        <v>300</v>
      </c>
      <c r="C908" s="40"/>
      <c r="D908" s="41"/>
      <c r="E908" s="42"/>
      <c r="F908" s="42"/>
      <c r="G908" s="42"/>
      <c r="H908" s="42"/>
      <c r="I908" s="42"/>
      <c r="J908" s="42"/>
      <c r="K908" s="42"/>
      <c r="L908" s="42"/>
      <c r="M908" s="43"/>
      <c r="N908" s="44"/>
      <c r="O908" s="45"/>
      <c r="P908" s="46"/>
    </row>
    <row r="909" spans="1:16" ht="9.75" customHeight="1">
      <c r="A909" s="5"/>
      <c r="B909" s="40" t="s">
        <v>300</v>
      </c>
      <c r="C909" s="40"/>
      <c r="D909" s="41"/>
      <c r="E909" s="42"/>
      <c r="F909" s="42"/>
      <c r="G909" s="42"/>
      <c r="H909" s="42"/>
      <c r="I909" s="42"/>
      <c r="J909" s="42"/>
      <c r="K909" s="42"/>
      <c r="L909" s="42"/>
      <c r="M909" s="43"/>
      <c r="N909" s="44"/>
      <c r="O909" s="45"/>
      <c r="P909" s="46"/>
    </row>
    <row r="910" spans="1:16" ht="9.75" customHeight="1">
      <c r="A910" s="5"/>
      <c r="B910" s="40" t="s">
        <v>300</v>
      </c>
      <c r="C910" s="40"/>
      <c r="D910" s="41"/>
      <c r="E910" s="42"/>
      <c r="F910" s="42"/>
      <c r="G910" s="42"/>
      <c r="H910" s="42"/>
      <c r="I910" s="42"/>
      <c r="J910" s="42"/>
      <c r="K910" s="42"/>
      <c r="L910" s="42"/>
      <c r="M910" s="43"/>
      <c r="N910" s="44"/>
      <c r="O910" s="45"/>
      <c r="P910" s="46"/>
    </row>
    <row r="911" spans="1:16" ht="9.75" customHeight="1">
      <c r="A911" s="5"/>
      <c r="B911" s="40" t="s">
        <v>300</v>
      </c>
      <c r="C911" s="40"/>
      <c r="D911" s="41"/>
      <c r="E911" s="42"/>
      <c r="F911" s="42"/>
      <c r="G911" s="42"/>
      <c r="H911" s="42"/>
      <c r="I911" s="42"/>
      <c r="J911" s="42"/>
      <c r="K911" s="42"/>
      <c r="L911" s="42"/>
      <c r="M911" s="43"/>
      <c r="N911" s="44"/>
      <c r="O911" s="45"/>
      <c r="P911" s="46"/>
    </row>
    <row r="912" spans="1:16" ht="9.75" customHeight="1">
      <c r="A912" s="5"/>
      <c r="B912" s="40" t="s">
        <v>300</v>
      </c>
      <c r="C912" s="40"/>
      <c r="D912" s="41"/>
      <c r="E912" s="42"/>
      <c r="F912" s="42"/>
      <c r="G912" s="42"/>
      <c r="H912" s="42"/>
      <c r="I912" s="42"/>
      <c r="J912" s="42"/>
      <c r="K912" s="42"/>
      <c r="L912" s="42"/>
      <c r="M912" s="43"/>
      <c r="N912" s="44"/>
      <c r="O912" s="45"/>
      <c r="P912" s="46"/>
    </row>
    <row r="913" spans="1:16" ht="9.75" customHeight="1">
      <c r="A913" s="5"/>
      <c r="B913" s="40" t="s">
        <v>301</v>
      </c>
      <c r="C913" s="40"/>
      <c r="D913" s="41"/>
      <c r="E913" s="42"/>
      <c r="F913" s="42"/>
      <c r="G913" s="42"/>
      <c r="H913" s="42"/>
      <c r="I913" s="42"/>
      <c r="J913" s="42"/>
      <c r="K913" s="42"/>
      <c r="L913" s="42"/>
      <c r="M913" s="43"/>
      <c r="N913" s="44"/>
      <c r="O913" s="45"/>
      <c r="P913" s="46"/>
    </row>
    <row r="914" spans="1:16" ht="9.75" customHeight="1">
      <c r="A914" s="5"/>
      <c r="B914" s="40" t="s">
        <v>109</v>
      </c>
      <c r="C914" s="40"/>
      <c r="D914" s="41"/>
      <c r="E914" s="42"/>
      <c r="F914" s="42"/>
      <c r="G914" s="42"/>
      <c r="H914" s="42"/>
      <c r="I914" s="42"/>
      <c r="J914" s="42"/>
      <c r="K914" s="42"/>
      <c r="L914" s="42"/>
      <c r="M914" s="43"/>
      <c r="N914" s="44"/>
      <c r="O914" s="45"/>
      <c r="P914" s="46"/>
    </row>
    <row r="915" spans="1:16" ht="9.75" customHeight="1">
      <c r="A915" s="5"/>
      <c r="B915" s="40" t="s">
        <v>296</v>
      </c>
      <c r="C915" s="40"/>
      <c r="D915" s="41"/>
      <c r="E915" s="42"/>
      <c r="F915" s="42"/>
      <c r="G915" s="42"/>
      <c r="H915" s="42"/>
      <c r="I915" s="42"/>
      <c r="J915" s="42"/>
      <c r="K915" s="42"/>
      <c r="L915" s="42"/>
      <c r="M915" s="43"/>
      <c r="N915" s="44"/>
      <c r="O915" s="45"/>
      <c r="P915" s="46"/>
    </row>
    <row r="916" spans="1:16" ht="9.75" customHeight="1">
      <c r="A916" s="5"/>
      <c r="B916" s="40" t="s">
        <v>297</v>
      </c>
      <c r="C916" s="40"/>
      <c r="D916" s="41"/>
      <c r="E916" s="42"/>
      <c r="F916" s="42"/>
      <c r="G916" s="42"/>
      <c r="H916" s="42"/>
      <c r="I916" s="42"/>
      <c r="J916" s="42"/>
      <c r="K916" s="42"/>
      <c r="L916" s="42"/>
      <c r="M916" s="43"/>
      <c r="N916" s="44"/>
      <c r="O916" s="45"/>
      <c r="P916" s="46"/>
    </row>
    <row r="917" spans="1:16" ht="9.75" customHeight="1">
      <c r="A917" s="5"/>
      <c r="B917" s="40" t="s">
        <v>4</v>
      </c>
      <c r="C917" s="40"/>
      <c r="D917" s="41"/>
      <c r="E917" s="42"/>
      <c r="F917" s="42"/>
      <c r="G917" s="42"/>
      <c r="H917" s="42"/>
      <c r="I917" s="42"/>
      <c r="J917" s="42"/>
      <c r="K917" s="42"/>
      <c r="L917" s="42"/>
      <c r="M917" s="43"/>
      <c r="N917" s="44"/>
      <c r="O917" s="45"/>
      <c r="P917" s="46"/>
    </row>
    <row r="918" spans="1:16" ht="9.75" customHeight="1">
      <c r="A918" s="47"/>
      <c r="B918" s="48" t="s">
        <v>5</v>
      </c>
      <c r="C918" s="48">
        <f aca="true" t="shared" si="87" ref="C918:M918">SUM(C903:C907,C913:C917)</f>
        <v>58</v>
      </c>
      <c r="D918" s="49">
        <f t="shared" si="87"/>
        <v>39</v>
      </c>
      <c r="E918" s="50">
        <f t="shared" si="87"/>
        <v>33</v>
      </c>
      <c r="F918" s="50">
        <f t="shared" si="87"/>
        <v>29</v>
      </c>
      <c r="G918" s="50">
        <f t="shared" si="87"/>
        <v>25</v>
      </c>
      <c r="H918" s="50">
        <f t="shared" si="87"/>
        <v>23</v>
      </c>
      <c r="I918" s="50">
        <f t="shared" si="87"/>
        <v>18</v>
      </c>
      <c r="J918" s="50">
        <f t="shared" si="87"/>
        <v>21</v>
      </c>
      <c r="K918" s="50">
        <f t="shared" si="87"/>
        <v>19</v>
      </c>
      <c r="L918" s="50">
        <f t="shared" si="87"/>
        <v>18</v>
      </c>
      <c r="M918" s="51">
        <f t="shared" si="87"/>
        <v>19</v>
      </c>
      <c r="N918" s="52">
        <f>MIN(D918:M918)</f>
        <v>18</v>
      </c>
      <c r="O918" s="53">
        <f>C918-N918</f>
        <v>40</v>
      </c>
      <c r="P918" s="54">
        <f>O918/C918</f>
        <v>0.6896551724137931</v>
      </c>
    </row>
    <row r="919" spans="1:16" ht="9.75" customHeight="1">
      <c r="A919" s="39" t="s">
        <v>113</v>
      </c>
      <c r="B919" s="55" t="s">
        <v>0</v>
      </c>
      <c r="C919" s="55"/>
      <c r="D919" s="56"/>
      <c r="E919" s="57"/>
      <c r="F919" s="57"/>
      <c r="G919" s="57"/>
      <c r="H919" s="57"/>
      <c r="I919" s="57"/>
      <c r="J919" s="57"/>
      <c r="K919" s="57"/>
      <c r="L919" s="57"/>
      <c r="M919" s="58"/>
      <c r="N919" s="59"/>
      <c r="O919" s="60"/>
      <c r="P919" s="61"/>
    </row>
    <row r="920" spans="1:16" ht="9.75" customHeight="1">
      <c r="A920" s="5"/>
      <c r="B920" s="40" t="s">
        <v>1</v>
      </c>
      <c r="C920" s="40"/>
      <c r="D920" s="41"/>
      <c r="E920" s="42"/>
      <c r="F920" s="42"/>
      <c r="G920" s="42"/>
      <c r="H920" s="42"/>
      <c r="I920" s="42"/>
      <c r="J920" s="42"/>
      <c r="K920" s="42"/>
      <c r="L920" s="42"/>
      <c r="M920" s="43"/>
      <c r="N920" s="44"/>
      <c r="O920" s="45"/>
      <c r="P920" s="46"/>
    </row>
    <row r="921" spans="1:16" ht="9.75" customHeight="1">
      <c r="A921" s="5"/>
      <c r="B921" s="40" t="s">
        <v>2</v>
      </c>
      <c r="C921" s="40">
        <v>126</v>
      </c>
      <c r="D921" s="41">
        <v>14</v>
      </c>
      <c r="E921" s="42">
        <v>5</v>
      </c>
      <c r="F921" s="42">
        <v>4</v>
      </c>
      <c r="G921" s="42">
        <v>4</v>
      </c>
      <c r="H921" s="42">
        <v>3</v>
      </c>
      <c r="I921" s="42">
        <v>2</v>
      </c>
      <c r="J921" s="42">
        <v>3</v>
      </c>
      <c r="K921" s="42">
        <v>5</v>
      </c>
      <c r="L921" s="42">
        <v>13</v>
      </c>
      <c r="M921" s="43">
        <v>20</v>
      </c>
      <c r="N921" s="44">
        <f>MIN(D921:M921)</f>
        <v>2</v>
      </c>
      <c r="O921" s="45">
        <f>C921-N921</f>
        <v>124</v>
      </c>
      <c r="P921" s="46">
        <f>O921/C921</f>
        <v>0.9841269841269841</v>
      </c>
    </row>
    <row r="922" spans="1:16" ht="9.75" customHeight="1">
      <c r="A922" s="5"/>
      <c r="B922" s="40" t="s">
        <v>495</v>
      </c>
      <c r="C922" s="40"/>
      <c r="D922" s="41"/>
      <c r="E922" s="42"/>
      <c r="F922" s="42"/>
      <c r="G922" s="42"/>
      <c r="H922" s="42"/>
      <c r="I922" s="42"/>
      <c r="J922" s="42"/>
      <c r="K922" s="42"/>
      <c r="L922" s="42"/>
      <c r="M922" s="43"/>
      <c r="N922" s="44"/>
      <c r="O922" s="45"/>
      <c r="P922" s="46"/>
    </row>
    <row r="923" spans="1:16" ht="9.75" customHeight="1">
      <c r="A923" s="5"/>
      <c r="B923" s="40" t="s">
        <v>3</v>
      </c>
      <c r="C923" s="40"/>
      <c r="D923" s="41"/>
      <c r="E923" s="42"/>
      <c r="F923" s="42"/>
      <c r="G923" s="42"/>
      <c r="H923" s="42"/>
      <c r="I923" s="42"/>
      <c r="J923" s="42"/>
      <c r="K923" s="42"/>
      <c r="L923" s="42"/>
      <c r="M923" s="43"/>
      <c r="N923" s="44"/>
      <c r="O923" s="45"/>
      <c r="P923" s="46"/>
    </row>
    <row r="924" spans="1:16" ht="9.75" customHeight="1">
      <c r="A924" s="5"/>
      <c r="B924" s="40" t="s">
        <v>300</v>
      </c>
      <c r="C924" s="40"/>
      <c r="D924" s="41"/>
      <c r="E924" s="42"/>
      <c r="F924" s="42"/>
      <c r="G924" s="42"/>
      <c r="H924" s="42"/>
      <c r="I924" s="42"/>
      <c r="J924" s="42"/>
      <c r="K924" s="42"/>
      <c r="L924" s="42"/>
      <c r="M924" s="43"/>
      <c r="N924" s="44"/>
      <c r="O924" s="45"/>
      <c r="P924" s="46"/>
    </row>
    <row r="925" spans="1:16" ht="9.75" customHeight="1">
      <c r="A925" s="5"/>
      <c r="B925" s="40" t="s">
        <v>300</v>
      </c>
      <c r="C925" s="40"/>
      <c r="D925" s="41"/>
      <c r="E925" s="42"/>
      <c r="F925" s="42"/>
      <c r="G925" s="42"/>
      <c r="H925" s="42"/>
      <c r="I925" s="42"/>
      <c r="J925" s="42"/>
      <c r="K925" s="42"/>
      <c r="L925" s="42"/>
      <c r="M925" s="43"/>
      <c r="N925" s="44"/>
      <c r="O925" s="45"/>
      <c r="P925" s="46"/>
    </row>
    <row r="926" spans="1:16" ht="9.75" customHeight="1">
      <c r="A926" s="5"/>
      <c r="B926" s="40" t="s">
        <v>300</v>
      </c>
      <c r="C926" s="40"/>
      <c r="D926" s="41"/>
      <c r="E926" s="42"/>
      <c r="F926" s="42"/>
      <c r="G926" s="42"/>
      <c r="H926" s="42"/>
      <c r="I926" s="42"/>
      <c r="J926" s="42"/>
      <c r="K926" s="42"/>
      <c r="L926" s="42"/>
      <c r="M926" s="43"/>
      <c r="N926" s="44"/>
      <c r="O926" s="45"/>
      <c r="P926" s="46"/>
    </row>
    <row r="927" spans="1:16" ht="9.75" customHeight="1">
      <c r="A927" s="5"/>
      <c r="B927" s="40" t="s">
        <v>300</v>
      </c>
      <c r="C927" s="40"/>
      <c r="D927" s="41"/>
      <c r="E927" s="42"/>
      <c r="F927" s="42"/>
      <c r="G927" s="42"/>
      <c r="H927" s="42"/>
      <c r="I927" s="42"/>
      <c r="J927" s="42"/>
      <c r="K927" s="42"/>
      <c r="L927" s="42"/>
      <c r="M927" s="43"/>
      <c r="N927" s="44"/>
      <c r="O927" s="45"/>
      <c r="P927" s="46"/>
    </row>
    <row r="928" spans="1:16" ht="9.75" customHeight="1">
      <c r="A928" s="5"/>
      <c r="B928" s="40" t="s">
        <v>300</v>
      </c>
      <c r="C928" s="40"/>
      <c r="D928" s="41"/>
      <c r="E928" s="42"/>
      <c r="F928" s="42"/>
      <c r="G928" s="42"/>
      <c r="H928" s="42"/>
      <c r="I928" s="42"/>
      <c r="J928" s="42"/>
      <c r="K928" s="42"/>
      <c r="L928" s="42"/>
      <c r="M928" s="43"/>
      <c r="N928" s="44"/>
      <c r="O928" s="45"/>
      <c r="P928" s="46"/>
    </row>
    <row r="929" spans="1:16" ht="9.75" customHeight="1">
      <c r="A929" s="5"/>
      <c r="B929" s="40" t="s">
        <v>301</v>
      </c>
      <c r="C929" s="40"/>
      <c r="D929" s="41"/>
      <c r="E929" s="42"/>
      <c r="F929" s="42"/>
      <c r="G929" s="42"/>
      <c r="H929" s="42"/>
      <c r="I929" s="42"/>
      <c r="J929" s="42"/>
      <c r="K929" s="42"/>
      <c r="L929" s="42"/>
      <c r="M929" s="43"/>
      <c r="N929" s="44"/>
      <c r="O929" s="45"/>
      <c r="P929" s="46"/>
    </row>
    <row r="930" spans="1:16" ht="9.75" customHeight="1">
      <c r="A930" s="5"/>
      <c r="B930" s="40" t="s">
        <v>109</v>
      </c>
      <c r="C930" s="40"/>
      <c r="D930" s="41"/>
      <c r="E930" s="42"/>
      <c r="F930" s="42"/>
      <c r="G930" s="42"/>
      <c r="H930" s="42"/>
      <c r="I930" s="42"/>
      <c r="J930" s="42"/>
      <c r="K930" s="42"/>
      <c r="L930" s="42"/>
      <c r="M930" s="43"/>
      <c r="N930" s="44"/>
      <c r="O930" s="45"/>
      <c r="P930" s="46"/>
    </row>
    <row r="931" spans="1:16" ht="9.75" customHeight="1">
      <c r="A931" s="5"/>
      <c r="B931" s="40" t="s">
        <v>296</v>
      </c>
      <c r="C931" s="40"/>
      <c r="D931" s="41"/>
      <c r="E931" s="42"/>
      <c r="F931" s="42"/>
      <c r="G931" s="42"/>
      <c r="H931" s="42"/>
      <c r="I931" s="42"/>
      <c r="J931" s="42"/>
      <c r="K931" s="42"/>
      <c r="L931" s="42"/>
      <c r="M931" s="43"/>
      <c r="N931" s="44"/>
      <c r="O931" s="45"/>
      <c r="P931" s="46"/>
    </row>
    <row r="932" spans="1:16" ht="9.75" customHeight="1">
      <c r="A932" s="5"/>
      <c r="B932" s="40" t="s">
        <v>297</v>
      </c>
      <c r="C932" s="40"/>
      <c r="D932" s="41"/>
      <c r="E932" s="42"/>
      <c r="F932" s="42"/>
      <c r="G932" s="42"/>
      <c r="H932" s="42"/>
      <c r="I932" s="42"/>
      <c r="J932" s="42"/>
      <c r="K932" s="42"/>
      <c r="L932" s="42"/>
      <c r="M932" s="43"/>
      <c r="N932" s="44"/>
      <c r="O932" s="45"/>
      <c r="P932" s="46"/>
    </row>
    <row r="933" spans="1:16" ht="9.75" customHeight="1">
      <c r="A933" s="5"/>
      <c r="B933" s="40" t="s">
        <v>4</v>
      </c>
      <c r="C933" s="40"/>
      <c r="D933" s="41"/>
      <c r="E933" s="42"/>
      <c r="F933" s="42"/>
      <c r="G933" s="42"/>
      <c r="H933" s="42"/>
      <c r="I933" s="42"/>
      <c r="J933" s="42"/>
      <c r="K933" s="42"/>
      <c r="L933" s="42"/>
      <c r="M933" s="43"/>
      <c r="N933" s="44"/>
      <c r="O933" s="45"/>
      <c r="P933" s="46"/>
    </row>
    <row r="934" spans="1:16" ht="9.75" customHeight="1">
      <c r="A934" s="47"/>
      <c r="B934" s="48" t="s">
        <v>5</v>
      </c>
      <c r="C934" s="48">
        <f aca="true" t="shared" si="88" ref="C934:M934">SUM(C919:C923,C929:C933)</f>
        <v>126</v>
      </c>
      <c r="D934" s="49">
        <f t="shared" si="88"/>
        <v>14</v>
      </c>
      <c r="E934" s="50">
        <f t="shared" si="88"/>
        <v>5</v>
      </c>
      <c r="F934" s="50">
        <f t="shared" si="88"/>
        <v>4</v>
      </c>
      <c r="G934" s="50">
        <f t="shared" si="88"/>
        <v>4</v>
      </c>
      <c r="H934" s="50">
        <f t="shared" si="88"/>
        <v>3</v>
      </c>
      <c r="I934" s="50">
        <f t="shared" si="88"/>
        <v>2</v>
      </c>
      <c r="J934" s="50">
        <f t="shared" si="88"/>
        <v>3</v>
      </c>
      <c r="K934" s="50">
        <f t="shared" si="88"/>
        <v>5</v>
      </c>
      <c r="L934" s="50">
        <f t="shared" si="88"/>
        <v>13</v>
      </c>
      <c r="M934" s="51">
        <f t="shared" si="88"/>
        <v>20</v>
      </c>
      <c r="N934" s="52">
        <f>MIN(D934:M934)</f>
        <v>2</v>
      </c>
      <c r="O934" s="53">
        <f>C934-N934</f>
        <v>124</v>
      </c>
      <c r="P934" s="54">
        <f>O934/C934</f>
        <v>0.9841269841269841</v>
      </c>
    </row>
    <row r="935" spans="1:16" ht="9.75" customHeight="1">
      <c r="A935" s="39" t="s">
        <v>114</v>
      </c>
      <c r="B935" s="55" t="s">
        <v>0</v>
      </c>
      <c r="C935" s="55"/>
      <c r="D935" s="56"/>
      <c r="E935" s="57"/>
      <c r="F935" s="57"/>
      <c r="G935" s="57"/>
      <c r="H935" s="57"/>
      <c r="I935" s="57"/>
      <c r="J935" s="57"/>
      <c r="K935" s="57"/>
      <c r="L935" s="57"/>
      <c r="M935" s="58"/>
      <c r="N935" s="59"/>
      <c r="O935" s="60"/>
      <c r="P935" s="61"/>
    </row>
    <row r="936" spans="1:16" ht="9.75" customHeight="1">
      <c r="A936" s="5"/>
      <c r="B936" s="40" t="s">
        <v>1</v>
      </c>
      <c r="C936" s="40"/>
      <c r="D936" s="41"/>
      <c r="E936" s="42"/>
      <c r="F936" s="42"/>
      <c r="G936" s="42"/>
      <c r="H936" s="42"/>
      <c r="I936" s="42"/>
      <c r="J936" s="42"/>
      <c r="K936" s="42"/>
      <c r="L936" s="42"/>
      <c r="M936" s="43"/>
      <c r="N936" s="44"/>
      <c r="O936" s="45"/>
      <c r="P936" s="46"/>
    </row>
    <row r="937" spans="1:16" ht="9.75" customHeight="1">
      <c r="A937" s="5"/>
      <c r="B937" s="40" t="s">
        <v>2</v>
      </c>
      <c r="C937" s="40">
        <v>184</v>
      </c>
      <c r="D937" s="41">
        <v>1</v>
      </c>
      <c r="E937" s="42">
        <v>1</v>
      </c>
      <c r="F937" s="42">
        <v>1</v>
      </c>
      <c r="G937" s="42">
        <v>0</v>
      </c>
      <c r="H937" s="42">
        <v>1</v>
      </c>
      <c r="I937" s="42">
        <v>0</v>
      </c>
      <c r="J937" s="42">
        <v>1</v>
      </c>
      <c r="K937" s="42">
        <v>1</v>
      </c>
      <c r="L937" s="42">
        <v>4</v>
      </c>
      <c r="M937" s="43">
        <v>8</v>
      </c>
      <c r="N937" s="44">
        <f>MIN(D937:M937)</f>
        <v>0</v>
      </c>
      <c r="O937" s="45">
        <f>C937-N937</f>
        <v>184</v>
      </c>
      <c r="P937" s="46">
        <f>O937/C937</f>
        <v>1</v>
      </c>
    </row>
    <row r="938" spans="1:16" ht="9.75" customHeight="1">
      <c r="A938" s="5"/>
      <c r="B938" s="40" t="s">
        <v>495</v>
      </c>
      <c r="C938" s="40"/>
      <c r="D938" s="41"/>
      <c r="E938" s="42"/>
      <c r="F938" s="42"/>
      <c r="G938" s="42"/>
      <c r="H938" s="42"/>
      <c r="I938" s="42"/>
      <c r="J938" s="42"/>
      <c r="K938" s="42"/>
      <c r="L938" s="42"/>
      <c r="M938" s="43"/>
      <c r="N938" s="44"/>
      <c r="O938" s="45"/>
      <c r="P938" s="46"/>
    </row>
    <row r="939" spans="1:16" ht="9.75" customHeight="1">
      <c r="A939" s="5"/>
      <c r="B939" s="40" t="s">
        <v>3</v>
      </c>
      <c r="C939" s="40"/>
      <c r="D939" s="41"/>
      <c r="E939" s="42"/>
      <c r="F939" s="42"/>
      <c r="G939" s="42"/>
      <c r="H939" s="42"/>
      <c r="I939" s="42"/>
      <c r="J939" s="42"/>
      <c r="K939" s="42"/>
      <c r="L939" s="42"/>
      <c r="M939" s="43"/>
      <c r="N939" s="44"/>
      <c r="O939" s="45"/>
      <c r="P939" s="46"/>
    </row>
    <row r="940" spans="1:16" ht="9.75" customHeight="1">
      <c r="A940" s="5"/>
      <c r="B940" s="40" t="s">
        <v>300</v>
      </c>
      <c r="C940" s="40"/>
      <c r="D940" s="41"/>
      <c r="E940" s="42"/>
      <c r="F940" s="42"/>
      <c r="G940" s="42"/>
      <c r="H940" s="42"/>
      <c r="I940" s="42"/>
      <c r="J940" s="42"/>
      <c r="K940" s="42"/>
      <c r="L940" s="42"/>
      <c r="M940" s="43"/>
      <c r="N940" s="44"/>
      <c r="O940" s="45"/>
      <c r="P940" s="46"/>
    </row>
    <row r="941" spans="1:16" ht="9.75" customHeight="1">
      <c r="A941" s="5"/>
      <c r="B941" s="40" t="s">
        <v>300</v>
      </c>
      <c r="C941" s="40"/>
      <c r="D941" s="41"/>
      <c r="E941" s="42"/>
      <c r="F941" s="42"/>
      <c r="G941" s="42"/>
      <c r="H941" s="42"/>
      <c r="I941" s="42"/>
      <c r="J941" s="42"/>
      <c r="K941" s="42"/>
      <c r="L941" s="42"/>
      <c r="M941" s="43"/>
      <c r="N941" s="44"/>
      <c r="O941" s="45"/>
      <c r="P941" s="46"/>
    </row>
    <row r="942" spans="1:16" ht="9.75" customHeight="1">
      <c r="A942" s="5"/>
      <c r="B942" s="40" t="s">
        <v>300</v>
      </c>
      <c r="C942" s="40"/>
      <c r="D942" s="41"/>
      <c r="E942" s="42"/>
      <c r="F942" s="42"/>
      <c r="G942" s="42"/>
      <c r="H942" s="42"/>
      <c r="I942" s="42"/>
      <c r="J942" s="42"/>
      <c r="K942" s="42"/>
      <c r="L942" s="42"/>
      <c r="M942" s="43"/>
      <c r="N942" s="44"/>
      <c r="O942" s="45"/>
      <c r="P942" s="46"/>
    </row>
    <row r="943" spans="1:16" ht="9.75" customHeight="1">
      <c r="A943" s="5"/>
      <c r="B943" s="40" t="s">
        <v>300</v>
      </c>
      <c r="C943" s="40"/>
      <c r="D943" s="41"/>
      <c r="E943" s="42"/>
      <c r="F943" s="42"/>
      <c r="G943" s="42"/>
      <c r="H943" s="42"/>
      <c r="I943" s="42"/>
      <c r="J943" s="42"/>
      <c r="K943" s="42"/>
      <c r="L943" s="42"/>
      <c r="M943" s="43"/>
      <c r="N943" s="44"/>
      <c r="O943" s="45"/>
      <c r="P943" s="46"/>
    </row>
    <row r="944" spans="1:16" ht="9.75" customHeight="1">
      <c r="A944" s="5"/>
      <c r="B944" s="40" t="s">
        <v>300</v>
      </c>
      <c r="C944" s="40"/>
      <c r="D944" s="41"/>
      <c r="E944" s="42"/>
      <c r="F944" s="42"/>
      <c r="G944" s="42"/>
      <c r="H944" s="42"/>
      <c r="I944" s="42"/>
      <c r="J944" s="42"/>
      <c r="K944" s="42"/>
      <c r="L944" s="42"/>
      <c r="M944" s="43"/>
      <c r="N944" s="44"/>
      <c r="O944" s="45"/>
      <c r="P944" s="46"/>
    </row>
    <row r="945" spans="1:16" ht="9.75" customHeight="1">
      <c r="A945" s="5"/>
      <c r="B945" s="40" t="s">
        <v>301</v>
      </c>
      <c r="C945" s="40"/>
      <c r="D945" s="41"/>
      <c r="E945" s="42"/>
      <c r="F945" s="42"/>
      <c r="G945" s="42"/>
      <c r="H945" s="42"/>
      <c r="I945" s="42"/>
      <c r="J945" s="42"/>
      <c r="K945" s="42"/>
      <c r="L945" s="42"/>
      <c r="M945" s="43"/>
      <c r="N945" s="44"/>
      <c r="O945" s="45"/>
      <c r="P945" s="46"/>
    </row>
    <row r="946" spans="1:16" ht="9.75" customHeight="1">
      <c r="A946" s="5"/>
      <c r="B946" s="40" t="s">
        <v>109</v>
      </c>
      <c r="C946" s="40"/>
      <c r="D946" s="41"/>
      <c r="E946" s="42"/>
      <c r="F946" s="42"/>
      <c r="G946" s="42"/>
      <c r="H946" s="42"/>
      <c r="I946" s="42"/>
      <c r="J946" s="42"/>
      <c r="K946" s="42"/>
      <c r="L946" s="42"/>
      <c r="M946" s="43"/>
      <c r="N946" s="44"/>
      <c r="O946" s="45"/>
      <c r="P946" s="46"/>
    </row>
    <row r="947" spans="1:16" ht="9.75" customHeight="1">
      <c r="A947" s="5"/>
      <c r="B947" s="40" t="s">
        <v>296</v>
      </c>
      <c r="C947" s="40">
        <v>1</v>
      </c>
      <c r="D947" s="41">
        <v>1</v>
      </c>
      <c r="E947" s="42">
        <v>1</v>
      </c>
      <c r="F947" s="42">
        <v>1</v>
      </c>
      <c r="G947" s="42">
        <v>1</v>
      </c>
      <c r="H947" s="42">
        <v>1</v>
      </c>
      <c r="I947" s="42">
        <v>1</v>
      </c>
      <c r="J947" s="42">
        <v>1</v>
      </c>
      <c r="K947" s="42">
        <v>1</v>
      </c>
      <c r="L947" s="42">
        <v>1</v>
      </c>
      <c r="M947" s="43">
        <v>1</v>
      </c>
      <c r="N947" s="44">
        <f>MIN(D947:M947)</f>
        <v>1</v>
      </c>
      <c r="O947" s="45">
        <f>C947-N947</f>
        <v>0</v>
      </c>
      <c r="P947" s="46">
        <f>O947/C947</f>
        <v>0</v>
      </c>
    </row>
    <row r="948" spans="1:16" ht="9.75" customHeight="1">
      <c r="A948" s="5"/>
      <c r="B948" s="40" t="s">
        <v>297</v>
      </c>
      <c r="C948" s="40"/>
      <c r="D948" s="41"/>
      <c r="E948" s="42"/>
      <c r="F948" s="42"/>
      <c r="G948" s="42"/>
      <c r="H948" s="42"/>
      <c r="I948" s="42"/>
      <c r="J948" s="42"/>
      <c r="K948" s="42"/>
      <c r="L948" s="42"/>
      <c r="M948" s="43"/>
      <c r="N948" s="44"/>
      <c r="O948" s="45"/>
      <c r="P948" s="46"/>
    </row>
    <row r="949" spans="1:16" ht="9.75" customHeight="1">
      <c r="A949" s="5"/>
      <c r="B949" s="40" t="s">
        <v>4</v>
      </c>
      <c r="C949" s="40"/>
      <c r="D949" s="41"/>
      <c r="E949" s="42"/>
      <c r="F949" s="42"/>
      <c r="G949" s="42"/>
      <c r="H949" s="42"/>
      <c r="I949" s="42"/>
      <c r="J949" s="42"/>
      <c r="K949" s="42"/>
      <c r="L949" s="42"/>
      <c r="M949" s="43"/>
      <c r="N949" s="44"/>
      <c r="O949" s="45"/>
      <c r="P949" s="46"/>
    </row>
    <row r="950" spans="1:16" ht="9.75" customHeight="1">
      <c r="A950" s="47"/>
      <c r="B950" s="48" t="s">
        <v>5</v>
      </c>
      <c r="C950" s="48">
        <f aca="true" t="shared" si="89" ref="C950:M950">SUM(C935:C939,C945:C949)</f>
        <v>185</v>
      </c>
      <c r="D950" s="49">
        <f t="shared" si="89"/>
        <v>2</v>
      </c>
      <c r="E950" s="50">
        <f t="shared" si="89"/>
        <v>2</v>
      </c>
      <c r="F950" s="50">
        <f t="shared" si="89"/>
        <v>2</v>
      </c>
      <c r="G950" s="50">
        <f t="shared" si="89"/>
        <v>1</v>
      </c>
      <c r="H950" s="50">
        <f t="shared" si="89"/>
        <v>2</v>
      </c>
      <c r="I950" s="50">
        <f t="shared" si="89"/>
        <v>1</v>
      </c>
      <c r="J950" s="50">
        <f t="shared" si="89"/>
        <v>2</v>
      </c>
      <c r="K950" s="50">
        <f t="shared" si="89"/>
        <v>2</v>
      </c>
      <c r="L950" s="50">
        <f t="shared" si="89"/>
        <v>5</v>
      </c>
      <c r="M950" s="51">
        <f t="shared" si="89"/>
        <v>9</v>
      </c>
      <c r="N950" s="52">
        <f>MIN(D950:M950)</f>
        <v>1</v>
      </c>
      <c r="O950" s="53">
        <f>C950-N950</f>
        <v>184</v>
      </c>
      <c r="P950" s="54">
        <f>O950/C950</f>
        <v>0.9945945945945946</v>
      </c>
    </row>
    <row r="951" spans="1:16" ht="9.75" customHeight="1">
      <c r="A951" s="39" t="s">
        <v>115</v>
      </c>
      <c r="B951" s="55" t="s">
        <v>0</v>
      </c>
      <c r="C951" s="55"/>
      <c r="D951" s="56"/>
      <c r="E951" s="57"/>
      <c r="F951" s="57"/>
      <c r="G951" s="57"/>
      <c r="H951" s="57"/>
      <c r="I951" s="57"/>
      <c r="J951" s="57"/>
      <c r="K951" s="57"/>
      <c r="L951" s="57"/>
      <c r="M951" s="58"/>
      <c r="N951" s="59"/>
      <c r="O951" s="60"/>
      <c r="P951" s="61"/>
    </row>
    <row r="952" spans="1:16" ht="9.75" customHeight="1">
      <c r="A952" s="5"/>
      <c r="B952" s="40" t="s">
        <v>1</v>
      </c>
      <c r="C952" s="40"/>
      <c r="D952" s="41"/>
      <c r="E952" s="42"/>
      <c r="F952" s="42"/>
      <c r="G952" s="42"/>
      <c r="H952" s="42"/>
      <c r="I952" s="42"/>
      <c r="J952" s="42"/>
      <c r="K952" s="42"/>
      <c r="L952" s="42"/>
      <c r="M952" s="43"/>
      <c r="N952" s="44"/>
      <c r="O952" s="45"/>
      <c r="P952" s="46"/>
    </row>
    <row r="953" spans="1:16" ht="9.75" customHeight="1">
      <c r="A953" s="5"/>
      <c r="B953" s="40" t="s">
        <v>2</v>
      </c>
      <c r="C953" s="40">
        <v>189</v>
      </c>
      <c r="D953" s="41">
        <v>0</v>
      </c>
      <c r="E953" s="42">
        <v>0</v>
      </c>
      <c r="F953" s="42">
        <v>0</v>
      </c>
      <c r="G953" s="42">
        <v>0</v>
      </c>
      <c r="H953" s="42">
        <v>0</v>
      </c>
      <c r="I953" s="42">
        <v>0</v>
      </c>
      <c r="J953" s="42">
        <v>0</v>
      </c>
      <c r="K953" s="42">
        <v>0</v>
      </c>
      <c r="L953" s="42">
        <v>1</v>
      </c>
      <c r="M953" s="43">
        <v>4</v>
      </c>
      <c r="N953" s="44">
        <f>MIN(D953:M953)</f>
        <v>0</v>
      </c>
      <c r="O953" s="45">
        <f>C953-N953</f>
        <v>189</v>
      </c>
      <c r="P953" s="46">
        <f>O953/C953</f>
        <v>1</v>
      </c>
    </row>
    <row r="954" spans="1:16" ht="9.75" customHeight="1">
      <c r="A954" s="5"/>
      <c r="B954" s="40" t="s">
        <v>495</v>
      </c>
      <c r="C954" s="40"/>
      <c r="D954" s="41"/>
      <c r="E954" s="42"/>
      <c r="F954" s="42"/>
      <c r="G954" s="42"/>
      <c r="H954" s="42"/>
      <c r="I954" s="42"/>
      <c r="J954" s="42"/>
      <c r="K954" s="42"/>
      <c r="L954" s="42"/>
      <c r="M954" s="43"/>
      <c r="N954" s="44"/>
      <c r="O954" s="45"/>
      <c r="P954" s="46"/>
    </row>
    <row r="955" spans="1:16" ht="9.75" customHeight="1">
      <c r="A955" s="5"/>
      <c r="B955" s="40" t="s">
        <v>3</v>
      </c>
      <c r="C955" s="40"/>
      <c r="D955" s="41"/>
      <c r="E955" s="42"/>
      <c r="F955" s="42"/>
      <c r="G955" s="42"/>
      <c r="H955" s="42"/>
      <c r="I955" s="42"/>
      <c r="J955" s="42"/>
      <c r="K955" s="42"/>
      <c r="L955" s="42"/>
      <c r="M955" s="43"/>
      <c r="N955" s="44"/>
      <c r="O955" s="45"/>
      <c r="P955" s="46"/>
    </row>
    <row r="956" spans="1:16" ht="9.75" customHeight="1">
      <c r="A956" s="5"/>
      <c r="B956" s="40" t="s">
        <v>300</v>
      </c>
      <c r="C956" s="40"/>
      <c r="D956" s="41"/>
      <c r="E956" s="42"/>
      <c r="F956" s="42"/>
      <c r="G956" s="42"/>
      <c r="H956" s="42"/>
      <c r="I956" s="42"/>
      <c r="J956" s="42"/>
      <c r="K956" s="42"/>
      <c r="L956" s="42"/>
      <c r="M956" s="43"/>
      <c r="N956" s="44"/>
      <c r="O956" s="45"/>
      <c r="P956" s="46"/>
    </row>
    <row r="957" spans="1:16" ht="9.75" customHeight="1">
      <c r="A957" s="5"/>
      <c r="B957" s="40" t="s">
        <v>300</v>
      </c>
      <c r="C957" s="40"/>
      <c r="D957" s="41"/>
      <c r="E957" s="42"/>
      <c r="F957" s="42"/>
      <c r="G957" s="42"/>
      <c r="H957" s="42"/>
      <c r="I957" s="42"/>
      <c r="J957" s="42"/>
      <c r="K957" s="42"/>
      <c r="L957" s="42"/>
      <c r="M957" s="43"/>
      <c r="N957" s="44"/>
      <c r="O957" s="45"/>
      <c r="P957" s="46"/>
    </row>
    <row r="958" spans="1:16" ht="9.75" customHeight="1">
      <c r="A958" s="5"/>
      <c r="B958" s="40" t="s">
        <v>300</v>
      </c>
      <c r="C958" s="40"/>
      <c r="D958" s="41"/>
      <c r="E958" s="42"/>
      <c r="F958" s="42"/>
      <c r="G958" s="42"/>
      <c r="H958" s="42"/>
      <c r="I958" s="42"/>
      <c r="J958" s="42"/>
      <c r="K958" s="42"/>
      <c r="L958" s="42"/>
      <c r="M958" s="43"/>
      <c r="N958" s="44"/>
      <c r="O958" s="45"/>
      <c r="P958" s="46"/>
    </row>
    <row r="959" spans="1:16" ht="9.75" customHeight="1">
      <c r="A959" s="5"/>
      <c r="B959" s="40" t="s">
        <v>300</v>
      </c>
      <c r="C959" s="40"/>
      <c r="D959" s="41"/>
      <c r="E959" s="42"/>
      <c r="F959" s="42"/>
      <c r="G959" s="42"/>
      <c r="H959" s="42"/>
      <c r="I959" s="42"/>
      <c r="J959" s="42"/>
      <c r="K959" s="42"/>
      <c r="L959" s="42"/>
      <c r="M959" s="43"/>
      <c r="N959" s="44"/>
      <c r="O959" s="45"/>
      <c r="P959" s="46"/>
    </row>
    <row r="960" spans="1:16" ht="9.75" customHeight="1">
      <c r="A960" s="5"/>
      <c r="B960" s="40" t="s">
        <v>300</v>
      </c>
      <c r="C960" s="40"/>
      <c r="D960" s="41"/>
      <c r="E960" s="42"/>
      <c r="F960" s="42"/>
      <c r="G960" s="42"/>
      <c r="H960" s="42"/>
      <c r="I960" s="42"/>
      <c r="J960" s="42"/>
      <c r="K960" s="42"/>
      <c r="L960" s="42"/>
      <c r="M960" s="43"/>
      <c r="N960" s="44"/>
      <c r="O960" s="45"/>
      <c r="P960" s="46"/>
    </row>
    <row r="961" spans="1:16" ht="9.75" customHeight="1">
      <c r="A961" s="5"/>
      <c r="B961" s="40" t="s">
        <v>301</v>
      </c>
      <c r="C961" s="40"/>
      <c r="D961" s="41"/>
      <c r="E961" s="42"/>
      <c r="F961" s="42"/>
      <c r="G961" s="42"/>
      <c r="H961" s="42"/>
      <c r="I961" s="42"/>
      <c r="J961" s="42"/>
      <c r="K961" s="42"/>
      <c r="L961" s="42"/>
      <c r="M961" s="43"/>
      <c r="N961" s="44"/>
      <c r="O961" s="45"/>
      <c r="P961" s="46"/>
    </row>
    <row r="962" spans="1:16" ht="9.75" customHeight="1">
      <c r="A962" s="5"/>
      <c r="B962" s="40" t="s">
        <v>109</v>
      </c>
      <c r="C962" s="40"/>
      <c r="D962" s="41"/>
      <c r="E962" s="42"/>
      <c r="F962" s="42"/>
      <c r="G962" s="42"/>
      <c r="H962" s="42"/>
      <c r="I962" s="42"/>
      <c r="J962" s="42"/>
      <c r="K962" s="42"/>
      <c r="L962" s="42"/>
      <c r="M962" s="43"/>
      <c r="N962" s="44"/>
      <c r="O962" s="45"/>
      <c r="P962" s="46"/>
    </row>
    <row r="963" spans="1:16" ht="9.75" customHeight="1">
      <c r="A963" s="5"/>
      <c r="B963" s="40" t="s">
        <v>296</v>
      </c>
      <c r="C963" s="40"/>
      <c r="D963" s="41"/>
      <c r="E963" s="42"/>
      <c r="F963" s="42"/>
      <c r="G963" s="42"/>
      <c r="H963" s="42"/>
      <c r="I963" s="42"/>
      <c r="J963" s="42"/>
      <c r="K963" s="42"/>
      <c r="L963" s="42"/>
      <c r="M963" s="43"/>
      <c r="N963" s="44"/>
      <c r="O963" s="45"/>
      <c r="P963" s="46"/>
    </row>
    <row r="964" spans="1:16" ht="9.75" customHeight="1">
      <c r="A964" s="5"/>
      <c r="B964" s="40" t="s">
        <v>297</v>
      </c>
      <c r="C964" s="40"/>
      <c r="D964" s="41"/>
      <c r="E964" s="42"/>
      <c r="F964" s="42"/>
      <c r="G964" s="42"/>
      <c r="H964" s="42"/>
      <c r="I964" s="42"/>
      <c r="J964" s="42"/>
      <c r="K964" s="42"/>
      <c r="L964" s="42"/>
      <c r="M964" s="43"/>
      <c r="N964" s="44"/>
      <c r="O964" s="45"/>
      <c r="P964" s="46"/>
    </row>
    <row r="965" spans="1:16" ht="9.75" customHeight="1">
      <c r="A965" s="5"/>
      <c r="B965" s="40" t="s">
        <v>4</v>
      </c>
      <c r="C965" s="40"/>
      <c r="D965" s="41"/>
      <c r="E965" s="42"/>
      <c r="F965" s="42"/>
      <c r="G965" s="42"/>
      <c r="H965" s="42"/>
      <c r="I965" s="42"/>
      <c r="J965" s="42"/>
      <c r="K965" s="42"/>
      <c r="L965" s="42"/>
      <c r="M965" s="43"/>
      <c r="N965" s="44"/>
      <c r="O965" s="45"/>
      <c r="P965" s="46"/>
    </row>
    <row r="966" spans="1:16" ht="9.75" customHeight="1">
      <c r="A966" s="47"/>
      <c r="B966" s="48" t="s">
        <v>5</v>
      </c>
      <c r="C966" s="48">
        <f aca="true" t="shared" si="90" ref="C966:M966">SUM(C951:C955,C961:C965)</f>
        <v>189</v>
      </c>
      <c r="D966" s="49">
        <f t="shared" si="90"/>
        <v>0</v>
      </c>
      <c r="E966" s="50">
        <f t="shared" si="90"/>
        <v>0</v>
      </c>
      <c r="F966" s="50">
        <f t="shared" si="90"/>
        <v>0</v>
      </c>
      <c r="G966" s="50">
        <f t="shared" si="90"/>
        <v>0</v>
      </c>
      <c r="H966" s="50">
        <f t="shared" si="90"/>
        <v>0</v>
      </c>
      <c r="I966" s="50">
        <f t="shared" si="90"/>
        <v>0</v>
      </c>
      <c r="J966" s="50">
        <f t="shared" si="90"/>
        <v>0</v>
      </c>
      <c r="K966" s="50">
        <f t="shared" si="90"/>
        <v>0</v>
      </c>
      <c r="L966" s="50">
        <f t="shared" si="90"/>
        <v>1</v>
      </c>
      <c r="M966" s="51">
        <f t="shared" si="90"/>
        <v>4</v>
      </c>
      <c r="N966" s="52">
        <f>MIN(D966:M966)</f>
        <v>0</v>
      </c>
      <c r="O966" s="53">
        <f>C966-N966</f>
        <v>189</v>
      </c>
      <c r="P966" s="54">
        <f>O966/C966</f>
        <v>1</v>
      </c>
    </row>
    <row r="967" spans="1:16" ht="9.75" customHeight="1">
      <c r="A967" s="39" t="s">
        <v>116</v>
      </c>
      <c r="B967" s="55" t="s">
        <v>0</v>
      </c>
      <c r="C967" s="55"/>
      <c r="D967" s="56"/>
      <c r="E967" s="57"/>
      <c r="F967" s="57"/>
      <c r="G967" s="57"/>
      <c r="H967" s="57"/>
      <c r="I967" s="57"/>
      <c r="J967" s="57"/>
      <c r="K967" s="57"/>
      <c r="L967" s="57"/>
      <c r="M967" s="58"/>
      <c r="N967" s="59"/>
      <c r="O967" s="60"/>
      <c r="P967" s="61"/>
    </row>
    <row r="968" spans="1:16" ht="9.75" customHeight="1">
      <c r="A968" s="5"/>
      <c r="B968" s="40" t="s">
        <v>1</v>
      </c>
      <c r="C968" s="40">
        <v>136</v>
      </c>
      <c r="D968" s="41">
        <v>122</v>
      </c>
      <c r="E968" s="42">
        <v>103</v>
      </c>
      <c r="F968" s="42">
        <v>58</v>
      </c>
      <c r="G968" s="42">
        <v>26</v>
      </c>
      <c r="H968" s="42">
        <v>15</v>
      </c>
      <c r="I968" s="42">
        <v>13</v>
      </c>
      <c r="J968" s="42">
        <v>12</v>
      </c>
      <c r="K968" s="42">
        <v>19</v>
      </c>
      <c r="L968" s="42">
        <v>36</v>
      </c>
      <c r="M968" s="43">
        <v>51</v>
      </c>
      <c r="N968" s="44">
        <f>MIN(D968:M968)</f>
        <v>12</v>
      </c>
      <c r="O968" s="45">
        <f>C968-N968</f>
        <v>124</v>
      </c>
      <c r="P968" s="46">
        <f>O968/C968</f>
        <v>0.9117647058823529</v>
      </c>
    </row>
    <row r="969" spans="1:16" ht="9.75" customHeight="1">
      <c r="A969" s="5"/>
      <c r="B969" s="40" t="s">
        <v>2</v>
      </c>
      <c r="C969" s="40">
        <v>51</v>
      </c>
      <c r="D969" s="41">
        <v>0</v>
      </c>
      <c r="E969" s="42">
        <v>0</v>
      </c>
      <c r="F969" s="42">
        <v>0</v>
      </c>
      <c r="G969" s="42">
        <v>0</v>
      </c>
      <c r="H969" s="42">
        <v>0</v>
      </c>
      <c r="I969" s="42">
        <v>0</v>
      </c>
      <c r="J969" s="42">
        <v>0</v>
      </c>
      <c r="K969" s="42">
        <v>0</v>
      </c>
      <c r="L969" s="42">
        <v>1</v>
      </c>
      <c r="M969" s="43">
        <v>0</v>
      </c>
      <c r="N969" s="44">
        <f>MIN(D969:M969)</f>
        <v>0</v>
      </c>
      <c r="O969" s="45">
        <f>C969-N969</f>
        <v>51</v>
      </c>
      <c r="P969" s="46">
        <f>O969/C969</f>
        <v>1</v>
      </c>
    </row>
    <row r="970" spans="1:16" ht="9.75" customHeight="1">
      <c r="A970" s="5"/>
      <c r="B970" s="40" t="s">
        <v>495</v>
      </c>
      <c r="C970" s="40"/>
      <c r="D970" s="41"/>
      <c r="E970" s="42"/>
      <c r="F970" s="42"/>
      <c r="G970" s="42"/>
      <c r="H970" s="42"/>
      <c r="I970" s="42"/>
      <c r="J970" s="42"/>
      <c r="K970" s="42"/>
      <c r="L970" s="42"/>
      <c r="M970" s="43"/>
      <c r="N970" s="44"/>
      <c r="O970" s="45"/>
      <c r="P970" s="46"/>
    </row>
    <row r="971" spans="1:16" ht="9.75" customHeight="1">
      <c r="A971" s="5"/>
      <c r="B971" s="40" t="s">
        <v>3</v>
      </c>
      <c r="C971" s="40"/>
      <c r="D971" s="41"/>
      <c r="E971" s="42"/>
      <c r="F971" s="42"/>
      <c r="G971" s="42"/>
      <c r="H971" s="42"/>
      <c r="I971" s="42"/>
      <c r="J971" s="42"/>
      <c r="K971" s="42"/>
      <c r="L971" s="42"/>
      <c r="M971" s="43"/>
      <c r="N971" s="44"/>
      <c r="O971" s="45"/>
      <c r="P971" s="46"/>
    </row>
    <row r="972" spans="1:16" ht="9.75" customHeight="1">
      <c r="A972" s="5"/>
      <c r="B972" s="40" t="s">
        <v>300</v>
      </c>
      <c r="C972" s="40"/>
      <c r="D972" s="41"/>
      <c r="E972" s="42"/>
      <c r="F972" s="42"/>
      <c r="G972" s="42"/>
      <c r="H972" s="42"/>
      <c r="I972" s="42"/>
      <c r="J972" s="42"/>
      <c r="K972" s="42"/>
      <c r="L972" s="42"/>
      <c r="M972" s="43"/>
      <c r="N972" s="44"/>
      <c r="O972" s="45"/>
      <c r="P972" s="46"/>
    </row>
    <row r="973" spans="1:16" ht="9.75" customHeight="1">
      <c r="A973" s="5"/>
      <c r="B973" s="40" t="s">
        <v>300</v>
      </c>
      <c r="C973" s="40"/>
      <c r="D973" s="41"/>
      <c r="E973" s="42"/>
      <c r="F973" s="42"/>
      <c r="G973" s="42"/>
      <c r="H973" s="42"/>
      <c r="I973" s="42"/>
      <c r="J973" s="42"/>
      <c r="K973" s="42"/>
      <c r="L973" s="42"/>
      <c r="M973" s="43"/>
      <c r="N973" s="44"/>
      <c r="O973" s="45"/>
      <c r="P973" s="46"/>
    </row>
    <row r="974" spans="1:16" ht="9.75" customHeight="1">
      <c r="A974" s="5"/>
      <c r="B974" s="40" t="s">
        <v>300</v>
      </c>
      <c r="C974" s="40"/>
      <c r="D974" s="41"/>
      <c r="E974" s="42"/>
      <c r="F974" s="42"/>
      <c r="G974" s="42"/>
      <c r="H974" s="42"/>
      <c r="I974" s="42"/>
      <c r="J974" s="42"/>
      <c r="K974" s="42"/>
      <c r="L974" s="42"/>
      <c r="M974" s="43"/>
      <c r="N974" s="44"/>
      <c r="O974" s="45"/>
      <c r="P974" s="46"/>
    </row>
    <row r="975" spans="1:16" ht="9.75" customHeight="1">
      <c r="A975" s="5"/>
      <c r="B975" s="40" t="s">
        <v>300</v>
      </c>
      <c r="C975" s="40"/>
      <c r="D975" s="41"/>
      <c r="E975" s="42"/>
      <c r="F975" s="42"/>
      <c r="G975" s="42"/>
      <c r="H975" s="42"/>
      <c r="I975" s="42"/>
      <c r="J975" s="42"/>
      <c r="K975" s="42"/>
      <c r="L975" s="42"/>
      <c r="M975" s="43"/>
      <c r="N975" s="44"/>
      <c r="O975" s="45"/>
      <c r="P975" s="46"/>
    </row>
    <row r="976" spans="1:16" ht="9.75" customHeight="1">
      <c r="A976" s="5"/>
      <c r="B976" s="40" t="s">
        <v>300</v>
      </c>
      <c r="C976" s="40"/>
      <c r="D976" s="41"/>
      <c r="E976" s="42"/>
      <c r="F976" s="42"/>
      <c r="G976" s="42"/>
      <c r="H976" s="42"/>
      <c r="I976" s="42"/>
      <c r="J976" s="42"/>
      <c r="K976" s="42"/>
      <c r="L976" s="42"/>
      <c r="M976" s="43"/>
      <c r="N976" s="44"/>
      <c r="O976" s="45"/>
      <c r="P976" s="46"/>
    </row>
    <row r="977" spans="1:16" ht="9.75" customHeight="1">
      <c r="A977" s="5"/>
      <c r="B977" s="40" t="s">
        <v>301</v>
      </c>
      <c r="C977" s="40"/>
      <c r="D977" s="41"/>
      <c r="E977" s="42"/>
      <c r="F977" s="42"/>
      <c r="G977" s="42"/>
      <c r="H977" s="42"/>
      <c r="I977" s="42"/>
      <c r="J977" s="42"/>
      <c r="K977" s="42"/>
      <c r="L977" s="42"/>
      <c r="M977" s="43"/>
      <c r="N977" s="44"/>
      <c r="O977" s="45"/>
      <c r="P977" s="46"/>
    </row>
    <row r="978" spans="1:16" ht="9.75" customHeight="1">
      <c r="A978" s="5"/>
      <c r="B978" s="40" t="s">
        <v>109</v>
      </c>
      <c r="C978" s="40"/>
      <c r="D978" s="41"/>
      <c r="E978" s="42"/>
      <c r="F978" s="42"/>
      <c r="G978" s="42"/>
      <c r="H978" s="42"/>
      <c r="I978" s="42"/>
      <c r="J978" s="42"/>
      <c r="K978" s="42"/>
      <c r="L978" s="42"/>
      <c r="M978" s="43"/>
      <c r="N978" s="44"/>
      <c r="O978" s="45"/>
      <c r="P978" s="46"/>
    </row>
    <row r="979" spans="1:16" ht="9.75" customHeight="1">
      <c r="A979" s="5"/>
      <c r="B979" s="40" t="s">
        <v>296</v>
      </c>
      <c r="C979" s="40"/>
      <c r="D979" s="41"/>
      <c r="E979" s="42"/>
      <c r="F979" s="42"/>
      <c r="G979" s="42"/>
      <c r="H979" s="42"/>
      <c r="I979" s="42"/>
      <c r="J979" s="42"/>
      <c r="K979" s="42"/>
      <c r="L979" s="42"/>
      <c r="M979" s="43"/>
      <c r="N979" s="44"/>
      <c r="O979" s="45"/>
      <c r="P979" s="46"/>
    </row>
    <row r="980" spans="1:16" ht="9.75" customHeight="1">
      <c r="A980" s="5"/>
      <c r="B980" s="40" t="s">
        <v>297</v>
      </c>
      <c r="C980" s="40"/>
      <c r="D980" s="41"/>
      <c r="E980" s="42"/>
      <c r="F980" s="42"/>
      <c r="G980" s="42"/>
      <c r="H980" s="42"/>
      <c r="I980" s="42"/>
      <c r="J980" s="42"/>
      <c r="K980" s="42"/>
      <c r="L980" s="42"/>
      <c r="M980" s="43"/>
      <c r="N980" s="44"/>
      <c r="O980" s="45"/>
      <c r="P980" s="46"/>
    </row>
    <row r="981" spans="1:16" ht="9.75" customHeight="1">
      <c r="A981" s="5"/>
      <c r="B981" s="40" t="s">
        <v>4</v>
      </c>
      <c r="C981" s="40"/>
      <c r="D981" s="41"/>
      <c r="E981" s="42"/>
      <c r="F981" s="42"/>
      <c r="G981" s="42"/>
      <c r="H981" s="42"/>
      <c r="I981" s="42"/>
      <c r="J981" s="42"/>
      <c r="K981" s="42"/>
      <c r="L981" s="42"/>
      <c r="M981" s="43"/>
      <c r="N981" s="44"/>
      <c r="O981" s="45"/>
      <c r="P981" s="46"/>
    </row>
    <row r="982" spans="1:16" ht="9.75" customHeight="1">
      <c r="A982" s="47"/>
      <c r="B982" s="48" t="s">
        <v>5</v>
      </c>
      <c r="C982" s="48">
        <f aca="true" t="shared" si="91" ref="C982:M982">SUM(C967:C971,C977:C981)</f>
        <v>187</v>
      </c>
      <c r="D982" s="49">
        <f t="shared" si="91"/>
        <v>122</v>
      </c>
      <c r="E982" s="50">
        <f t="shared" si="91"/>
        <v>103</v>
      </c>
      <c r="F982" s="50">
        <f t="shared" si="91"/>
        <v>58</v>
      </c>
      <c r="G982" s="50">
        <f t="shared" si="91"/>
        <v>26</v>
      </c>
      <c r="H982" s="50">
        <f t="shared" si="91"/>
        <v>15</v>
      </c>
      <c r="I982" s="50">
        <f t="shared" si="91"/>
        <v>13</v>
      </c>
      <c r="J982" s="50">
        <f t="shared" si="91"/>
        <v>12</v>
      </c>
      <c r="K982" s="50">
        <f t="shared" si="91"/>
        <v>19</v>
      </c>
      <c r="L982" s="50">
        <f t="shared" si="91"/>
        <v>37</v>
      </c>
      <c r="M982" s="51">
        <f t="shared" si="91"/>
        <v>51</v>
      </c>
      <c r="N982" s="52">
        <f>MIN(D982:M982)</f>
        <v>12</v>
      </c>
      <c r="O982" s="53">
        <f>C982-N982</f>
        <v>175</v>
      </c>
      <c r="P982" s="54">
        <f>O982/C982</f>
        <v>0.9358288770053476</v>
      </c>
    </row>
    <row r="983" spans="1:16" ht="9.75" customHeight="1">
      <c r="A983" s="39" t="s">
        <v>117</v>
      </c>
      <c r="B983" s="55" t="s">
        <v>0</v>
      </c>
      <c r="C983" s="55">
        <v>89</v>
      </c>
      <c r="D983" s="56">
        <v>75</v>
      </c>
      <c r="E983" s="57">
        <v>63</v>
      </c>
      <c r="F983" s="57">
        <v>44</v>
      </c>
      <c r="G983" s="57">
        <v>35</v>
      </c>
      <c r="H983" s="57">
        <v>35</v>
      </c>
      <c r="I983" s="57">
        <v>35</v>
      </c>
      <c r="J983" s="57">
        <v>35</v>
      </c>
      <c r="K983" s="57">
        <v>35</v>
      </c>
      <c r="L983" s="57">
        <v>39</v>
      </c>
      <c r="M983" s="58">
        <v>43</v>
      </c>
      <c r="N983" s="59">
        <f>MIN(D983:M983)</f>
        <v>35</v>
      </c>
      <c r="O983" s="60">
        <f>C983-N983</f>
        <v>54</v>
      </c>
      <c r="P983" s="61">
        <f>O983/C983</f>
        <v>0.6067415730337079</v>
      </c>
    </row>
    <row r="984" spans="1:16" ht="9.75" customHeight="1">
      <c r="A984" s="5"/>
      <c r="B984" s="40" t="s">
        <v>1</v>
      </c>
      <c r="C984" s="40">
        <v>52</v>
      </c>
      <c r="D984" s="41">
        <v>23</v>
      </c>
      <c r="E984" s="42">
        <v>11</v>
      </c>
      <c r="F984" s="42">
        <v>3</v>
      </c>
      <c r="G984" s="42">
        <v>1</v>
      </c>
      <c r="H984" s="42">
        <v>0</v>
      </c>
      <c r="I984" s="42">
        <v>1</v>
      </c>
      <c r="J984" s="42">
        <v>0</v>
      </c>
      <c r="K984" s="42">
        <v>3</v>
      </c>
      <c r="L984" s="42">
        <v>7</v>
      </c>
      <c r="M984" s="43">
        <v>11</v>
      </c>
      <c r="N984" s="44">
        <f>MIN(D984:M984)</f>
        <v>0</v>
      </c>
      <c r="O984" s="45">
        <f>C984-N984</f>
        <v>52</v>
      </c>
      <c r="P984" s="46">
        <f>O984/C984</f>
        <v>1</v>
      </c>
    </row>
    <row r="985" spans="1:16" ht="9.75" customHeight="1">
      <c r="A985" s="5"/>
      <c r="B985" s="40" t="s">
        <v>2</v>
      </c>
      <c r="C985" s="40"/>
      <c r="D985" s="41"/>
      <c r="E985" s="42"/>
      <c r="F985" s="42"/>
      <c r="G985" s="42"/>
      <c r="H985" s="42"/>
      <c r="I985" s="42"/>
      <c r="J985" s="42"/>
      <c r="K985" s="42"/>
      <c r="L985" s="42"/>
      <c r="M985" s="43"/>
      <c r="N985" s="44"/>
      <c r="O985" s="45"/>
      <c r="P985" s="46"/>
    </row>
    <row r="986" spans="1:16" ht="9.75" customHeight="1">
      <c r="A986" s="5"/>
      <c r="B986" s="40" t="s">
        <v>495</v>
      </c>
      <c r="C986" s="40"/>
      <c r="D986" s="41"/>
      <c r="E986" s="42"/>
      <c r="F986" s="42"/>
      <c r="G986" s="42"/>
      <c r="H986" s="42"/>
      <c r="I986" s="42"/>
      <c r="J986" s="42"/>
      <c r="K986" s="42"/>
      <c r="L986" s="42"/>
      <c r="M986" s="43"/>
      <c r="N986" s="44"/>
      <c r="O986" s="45"/>
      <c r="P986" s="46"/>
    </row>
    <row r="987" spans="1:16" ht="9.75" customHeight="1">
      <c r="A987" s="5"/>
      <c r="B987" s="40" t="s">
        <v>3</v>
      </c>
      <c r="C987" s="40">
        <v>5</v>
      </c>
      <c r="D987" s="41">
        <v>4</v>
      </c>
      <c r="E987" s="42">
        <v>4</v>
      </c>
      <c r="F987" s="42">
        <v>3</v>
      </c>
      <c r="G987" s="42">
        <v>2</v>
      </c>
      <c r="H987" s="42">
        <v>2</v>
      </c>
      <c r="I987" s="42">
        <v>2</v>
      </c>
      <c r="J987" s="42">
        <v>2</v>
      </c>
      <c r="K987" s="42">
        <v>2</v>
      </c>
      <c r="L987" s="42">
        <v>2</v>
      </c>
      <c r="M987" s="43">
        <v>1</v>
      </c>
      <c r="N987" s="44">
        <f>MIN(D987:M987)</f>
        <v>1</v>
      </c>
      <c r="O987" s="45">
        <f>C987-N987</f>
        <v>4</v>
      </c>
      <c r="P987" s="46">
        <f>O987/C987</f>
        <v>0.8</v>
      </c>
    </row>
    <row r="988" spans="1:16" ht="9.75" customHeight="1">
      <c r="A988" s="5"/>
      <c r="B988" s="40" t="s">
        <v>396</v>
      </c>
      <c r="C988" s="40">
        <v>1</v>
      </c>
      <c r="D988" s="41">
        <v>1</v>
      </c>
      <c r="E988" s="42">
        <v>1</v>
      </c>
      <c r="F988" s="42">
        <v>1</v>
      </c>
      <c r="G988" s="42">
        <v>1</v>
      </c>
      <c r="H988" s="42">
        <v>1</v>
      </c>
      <c r="I988" s="42">
        <v>0</v>
      </c>
      <c r="J988" s="42">
        <v>1</v>
      </c>
      <c r="K988" s="42">
        <v>1</v>
      </c>
      <c r="L988" s="42">
        <v>0</v>
      </c>
      <c r="M988" s="43">
        <v>1</v>
      </c>
      <c r="N988" s="44">
        <f>MIN(D988:M988)</f>
        <v>0</v>
      </c>
      <c r="O988" s="45">
        <f>C988-N988</f>
        <v>1</v>
      </c>
      <c r="P988" s="46">
        <f>O988/C988</f>
        <v>1</v>
      </c>
    </row>
    <row r="989" spans="1:16" ht="9.75" customHeight="1">
      <c r="A989" s="5"/>
      <c r="B989" s="40" t="s">
        <v>300</v>
      </c>
      <c r="C989" s="40"/>
      <c r="D989" s="41"/>
      <c r="E989" s="42"/>
      <c r="F989" s="42"/>
      <c r="G989" s="42"/>
      <c r="H989" s="42"/>
      <c r="I989" s="42"/>
      <c r="J989" s="42"/>
      <c r="K989" s="42"/>
      <c r="L989" s="42"/>
      <c r="M989" s="43"/>
      <c r="N989" s="44"/>
      <c r="O989" s="45"/>
      <c r="P989" s="46"/>
    </row>
    <row r="990" spans="1:16" ht="9.75" customHeight="1">
      <c r="A990" s="5"/>
      <c r="B990" s="40" t="s">
        <v>300</v>
      </c>
      <c r="C990" s="40"/>
      <c r="D990" s="41"/>
      <c r="E990" s="42"/>
      <c r="F990" s="42"/>
      <c r="G990" s="42"/>
      <c r="H990" s="42"/>
      <c r="I990" s="42"/>
      <c r="J990" s="42"/>
      <c r="K990" s="42"/>
      <c r="L990" s="42"/>
      <c r="M990" s="43"/>
      <c r="N990" s="44"/>
      <c r="O990" s="45"/>
      <c r="P990" s="46"/>
    </row>
    <row r="991" spans="1:16" ht="9.75" customHeight="1">
      <c r="A991" s="5"/>
      <c r="B991" s="40" t="s">
        <v>300</v>
      </c>
      <c r="C991" s="40"/>
      <c r="D991" s="41"/>
      <c r="E991" s="42"/>
      <c r="F991" s="42"/>
      <c r="G991" s="42"/>
      <c r="H991" s="42"/>
      <c r="I991" s="42"/>
      <c r="J991" s="42"/>
      <c r="K991" s="42"/>
      <c r="L991" s="42"/>
      <c r="M991" s="43"/>
      <c r="N991" s="44"/>
      <c r="O991" s="45"/>
      <c r="P991" s="46"/>
    </row>
    <row r="992" spans="1:16" ht="9.75" customHeight="1">
      <c r="A992" s="5"/>
      <c r="B992" s="40" t="s">
        <v>300</v>
      </c>
      <c r="C992" s="40"/>
      <c r="D992" s="41"/>
      <c r="E992" s="42"/>
      <c r="F992" s="42"/>
      <c r="G992" s="42"/>
      <c r="H992" s="42"/>
      <c r="I992" s="42"/>
      <c r="J992" s="42"/>
      <c r="K992" s="42"/>
      <c r="L992" s="42"/>
      <c r="M992" s="43"/>
      <c r="N992" s="44"/>
      <c r="O992" s="45"/>
      <c r="P992" s="46"/>
    </row>
    <row r="993" spans="1:16" ht="9.75" customHeight="1">
      <c r="A993" s="5"/>
      <c r="B993" s="40" t="s">
        <v>301</v>
      </c>
      <c r="C993" s="40">
        <f aca="true" t="shared" si="92" ref="C993:M993">SUM(C988:C992)</f>
        <v>1</v>
      </c>
      <c r="D993" s="41">
        <f t="shared" si="92"/>
        <v>1</v>
      </c>
      <c r="E993" s="42">
        <f t="shared" si="92"/>
        <v>1</v>
      </c>
      <c r="F993" s="42">
        <f t="shared" si="92"/>
        <v>1</v>
      </c>
      <c r="G993" s="42">
        <f t="shared" si="92"/>
        <v>1</v>
      </c>
      <c r="H993" s="42">
        <f t="shared" si="92"/>
        <v>1</v>
      </c>
      <c r="I993" s="42">
        <f t="shared" si="92"/>
        <v>0</v>
      </c>
      <c r="J993" s="42">
        <f t="shared" si="92"/>
        <v>1</v>
      </c>
      <c r="K993" s="42">
        <f t="shared" si="92"/>
        <v>1</v>
      </c>
      <c r="L993" s="42">
        <f t="shared" si="92"/>
        <v>0</v>
      </c>
      <c r="M993" s="43">
        <f t="shared" si="92"/>
        <v>1</v>
      </c>
      <c r="N993" s="44">
        <f>MIN(D993:M993)</f>
        <v>0</v>
      </c>
      <c r="O993" s="45">
        <f>C993-N993</f>
        <v>1</v>
      </c>
      <c r="P993" s="46">
        <f>O993/C993</f>
        <v>1</v>
      </c>
    </row>
    <row r="994" spans="1:16" ht="9.75" customHeight="1">
      <c r="A994" s="5"/>
      <c r="B994" s="40" t="s">
        <v>109</v>
      </c>
      <c r="C994" s="40">
        <v>7</v>
      </c>
      <c r="D994" s="41">
        <v>5</v>
      </c>
      <c r="E994" s="42">
        <v>5</v>
      </c>
      <c r="F994" s="42">
        <v>4</v>
      </c>
      <c r="G994" s="42">
        <v>4</v>
      </c>
      <c r="H994" s="42">
        <v>4</v>
      </c>
      <c r="I994" s="42">
        <v>4</v>
      </c>
      <c r="J994" s="42">
        <v>5</v>
      </c>
      <c r="K994" s="42">
        <v>5</v>
      </c>
      <c r="L994" s="42">
        <v>5</v>
      </c>
      <c r="M994" s="43">
        <v>5</v>
      </c>
      <c r="N994" s="44">
        <f>MIN(D994:M994)</f>
        <v>4</v>
      </c>
      <c r="O994" s="45">
        <f>C994-N994</f>
        <v>3</v>
      </c>
      <c r="P994" s="46">
        <f>O994/C994</f>
        <v>0.42857142857142855</v>
      </c>
    </row>
    <row r="995" spans="1:16" ht="9.75" customHeight="1">
      <c r="A995" s="5"/>
      <c r="B995" s="40" t="s">
        <v>296</v>
      </c>
      <c r="C995" s="40">
        <v>12</v>
      </c>
      <c r="D995" s="41">
        <v>5</v>
      </c>
      <c r="E995" s="42">
        <v>5</v>
      </c>
      <c r="F995" s="42">
        <v>5</v>
      </c>
      <c r="G995" s="42">
        <v>5</v>
      </c>
      <c r="H995" s="42">
        <v>6</v>
      </c>
      <c r="I995" s="42">
        <v>6</v>
      </c>
      <c r="J995" s="42">
        <v>6</v>
      </c>
      <c r="K995" s="42">
        <v>6</v>
      </c>
      <c r="L995" s="42">
        <v>6</v>
      </c>
      <c r="M995" s="43">
        <v>6</v>
      </c>
      <c r="N995" s="44">
        <f>MIN(D995:M995)</f>
        <v>5</v>
      </c>
      <c r="O995" s="45">
        <f>C995-N995</f>
        <v>7</v>
      </c>
      <c r="P995" s="46">
        <f>O995/C995</f>
        <v>0.5833333333333334</v>
      </c>
    </row>
    <row r="996" spans="1:16" ht="9.75" customHeight="1">
      <c r="A996" s="5"/>
      <c r="B996" s="40" t="s">
        <v>297</v>
      </c>
      <c r="C996" s="40"/>
      <c r="D996" s="41"/>
      <c r="E996" s="42"/>
      <c r="F996" s="42"/>
      <c r="G996" s="42"/>
      <c r="H996" s="42"/>
      <c r="I996" s="42"/>
      <c r="J996" s="42"/>
      <c r="K996" s="42"/>
      <c r="L996" s="42"/>
      <c r="M996" s="43"/>
      <c r="N996" s="44"/>
      <c r="O996" s="45"/>
      <c r="P996" s="46"/>
    </row>
    <row r="997" spans="1:16" ht="9.75" customHeight="1">
      <c r="A997" s="5"/>
      <c r="B997" s="40" t="s">
        <v>4</v>
      </c>
      <c r="C997" s="40"/>
      <c r="D997" s="41"/>
      <c r="E997" s="42"/>
      <c r="F997" s="42"/>
      <c r="G997" s="42"/>
      <c r="H997" s="42"/>
      <c r="I997" s="42"/>
      <c r="J997" s="42"/>
      <c r="K997" s="42"/>
      <c r="L997" s="42"/>
      <c r="M997" s="43"/>
      <c r="N997" s="44"/>
      <c r="O997" s="45"/>
      <c r="P997" s="46"/>
    </row>
    <row r="998" spans="1:16" ht="9.75" customHeight="1">
      <c r="A998" s="47"/>
      <c r="B998" s="48" t="s">
        <v>5</v>
      </c>
      <c r="C998" s="48">
        <f aca="true" t="shared" si="93" ref="C998:M998">SUM(C983:C987,C993:C997)</f>
        <v>166</v>
      </c>
      <c r="D998" s="49">
        <f t="shared" si="93"/>
        <v>113</v>
      </c>
      <c r="E998" s="50">
        <f t="shared" si="93"/>
        <v>89</v>
      </c>
      <c r="F998" s="50">
        <f t="shared" si="93"/>
        <v>60</v>
      </c>
      <c r="G998" s="50">
        <f t="shared" si="93"/>
        <v>48</v>
      </c>
      <c r="H998" s="50">
        <f t="shared" si="93"/>
        <v>48</v>
      </c>
      <c r="I998" s="50">
        <f t="shared" si="93"/>
        <v>48</v>
      </c>
      <c r="J998" s="50">
        <f t="shared" si="93"/>
        <v>49</v>
      </c>
      <c r="K998" s="50">
        <f t="shared" si="93"/>
        <v>52</v>
      </c>
      <c r="L998" s="50">
        <f t="shared" si="93"/>
        <v>59</v>
      </c>
      <c r="M998" s="51">
        <f t="shared" si="93"/>
        <v>67</v>
      </c>
      <c r="N998" s="52">
        <f>MIN(D998:M998)</f>
        <v>48</v>
      </c>
      <c r="O998" s="53">
        <f>C998-N998</f>
        <v>118</v>
      </c>
      <c r="P998" s="54">
        <f>O998/C998</f>
        <v>0.7108433734939759</v>
      </c>
    </row>
    <row r="999" spans="1:16" ht="9.75" customHeight="1">
      <c r="A999" s="39" t="s">
        <v>118</v>
      </c>
      <c r="B999" s="55" t="s">
        <v>0</v>
      </c>
      <c r="C999" s="55"/>
      <c r="D999" s="56"/>
      <c r="E999" s="57"/>
      <c r="F999" s="57"/>
      <c r="G999" s="57"/>
      <c r="H999" s="57"/>
      <c r="I999" s="57"/>
      <c r="J999" s="57"/>
      <c r="K999" s="57"/>
      <c r="L999" s="57"/>
      <c r="M999" s="58"/>
      <c r="N999" s="59"/>
      <c r="O999" s="60"/>
      <c r="P999" s="61"/>
    </row>
    <row r="1000" spans="1:16" ht="9.75" customHeight="1">
      <c r="A1000" s="5"/>
      <c r="B1000" s="40" t="s">
        <v>1</v>
      </c>
      <c r="C1000" s="40"/>
      <c r="D1000" s="41"/>
      <c r="E1000" s="42"/>
      <c r="F1000" s="42"/>
      <c r="G1000" s="42"/>
      <c r="H1000" s="42"/>
      <c r="I1000" s="42"/>
      <c r="J1000" s="42"/>
      <c r="K1000" s="42"/>
      <c r="L1000" s="42"/>
      <c r="M1000" s="43"/>
      <c r="N1000" s="44"/>
      <c r="O1000" s="45"/>
      <c r="P1000" s="46"/>
    </row>
    <row r="1001" spans="1:16" ht="9.75" customHeight="1">
      <c r="A1001" s="5"/>
      <c r="B1001" s="40" t="s">
        <v>2</v>
      </c>
      <c r="C1001" s="40">
        <v>53</v>
      </c>
      <c r="D1001" s="41">
        <v>0</v>
      </c>
      <c r="E1001" s="42">
        <v>0</v>
      </c>
      <c r="F1001" s="42">
        <v>0</v>
      </c>
      <c r="G1001" s="42">
        <v>0</v>
      </c>
      <c r="H1001" s="42">
        <v>0</v>
      </c>
      <c r="I1001" s="42">
        <v>0</v>
      </c>
      <c r="J1001" s="42">
        <v>0</v>
      </c>
      <c r="K1001" s="42">
        <v>0</v>
      </c>
      <c r="L1001" s="42">
        <v>0</v>
      </c>
      <c r="M1001" s="43">
        <v>0</v>
      </c>
      <c r="N1001" s="44">
        <f>MIN(D1001:M1001)</f>
        <v>0</v>
      </c>
      <c r="O1001" s="45">
        <f>C1001-N1001</f>
        <v>53</v>
      </c>
      <c r="P1001" s="46">
        <f>O1001/C1001</f>
        <v>1</v>
      </c>
    </row>
    <row r="1002" spans="1:16" ht="9.75" customHeight="1">
      <c r="A1002" s="5"/>
      <c r="B1002" s="40" t="s">
        <v>495</v>
      </c>
      <c r="C1002" s="40">
        <v>52</v>
      </c>
      <c r="D1002" s="41">
        <v>44</v>
      </c>
      <c r="E1002" s="42">
        <v>41</v>
      </c>
      <c r="F1002" s="42">
        <v>37</v>
      </c>
      <c r="G1002" s="42">
        <v>35</v>
      </c>
      <c r="H1002" s="42">
        <v>37</v>
      </c>
      <c r="I1002" s="42">
        <v>35</v>
      </c>
      <c r="J1002" s="42">
        <v>37</v>
      </c>
      <c r="K1002" s="42">
        <v>37</v>
      </c>
      <c r="L1002" s="42">
        <v>41</v>
      </c>
      <c r="M1002" s="43">
        <v>41</v>
      </c>
      <c r="N1002" s="44">
        <f>MIN(D1002:M1002)</f>
        <v>35</v>
      </c>
      <c r="O1002" s="45">
        <f>C1002-N1002</f>
        <v>17</v>
      </c>
      <c r="P1002" s="46">
        <f>O1002/C1002</f>
        <v>0.3269230769230769</v>
      </c>
    </row>
    <row r="1003" spans="1:16" ht="9.75" customHeight="1">
      <c r="A1003" s="5"/>
      <c r="B1003" s="40" t="s">
        <v>3</v>
      </c>
      <c r="C1003" s="40"/>
      <c r="D1003" s="41"/>
      <c r="E1003" s="42"/>
      <c r="F1003" s="42"/>
      <c r="G1003" s="42"/>
      <c r="H1003" s="42"/>
      <c r="I1003" s="42"/>
      <c r="J1003" s="42"/>
      <c r="K1003" s="42"/>
      <c r="L1003" s="42"/>
      <c r="M1003" s="43"/>
      <c r="N1003" s="44"/>
      <c r="O1003" s="45"/>
      <c r="P1003" s="46"/>
    </row>
    <row r="1004" spans="1:16" ht="9.75" customHeight="1">
      <c r="A1004" s="5"/>
      <c r="B1004" s="40" t="s">
        <v>300</v>
      </c>
      <c r="C1004" s="40"/>
      <c r="D1004" s="41"/>
      <c r="E1004" s="42"/>
      <c r="F1004" s="42"/>
      <c r="G1004" s="42"/>
      <c r="H1004" s="42"/>
      <c r="I1004" s="42"/>
      <c r="J1004" s="42"/>
      <c r="K1004" s="42"/>
      <c r="L1004" s="42"/>
      <c r="M1004" s="43"/>
      <c r="N1004" s="44"/>
      <c r="O1004" s="45"/>
      <c r="P1004" s="46"/>
    </row>
    <row r="1005" spans="1:16" ht="9.75" customHeight="1">
      <c r="A1005" s="5"/>
      <c r="B1005" s="40" t="s">
        <v>300</v>
      </c>
      <c r="C1005" s="40"/>
      <c r="D1005" s="41"/>
      <c r="E1005" s="42"/>
      <c r="F1005" s="42"/>
      <c r="G1005" s="42"/>
      <c r="H1005" s="42"/>
      <c r="I1005" s="42"/>
      <c r="J1005" s="42"/>
      <c r="K1005" s="42"/>
      <c r="L1005" s="42"/>
      <c r="M1005" s="43"/>
      <c r="N1005" s="44"/>
      <c r="O1005" s="45"/>
      <c r="P1005" s="46"/>
    </row>
    <row r="1006" spans="1:16" ht="9.75" customHeight="1">
      <c r="A1006" s="5"/>
      <c r="B1006" s="40" t="s">
        <v>300</v>
      </c>
      <c r="C1006" s="40"/>
      <c r="D1006" s="41"/>
      <c r="E1006" s="42"/>
      <c r="F1006" s="42"/>
      <c r="G1006" s="42"/>
      <c r="H1006" s="42"/>
      <c r="I1006" s="42"/>
      <c r="J1006" s="42"/>
      <c r="K1006" s="42"/>
      <c r="L1006" s="42"/>
      <c r="M1006" s="43"/>
      <c r="N1006" s="44"/>
      <c r="O1006" s="45"/>
      <c r="P1006" s="46"/>
    </row>
    <row r="1007" spans="1:16" ht="9.75" customHeight="1">
      <c r="A1007" s="5"/>
      <c r="B1007" s="40" t="s">
        <v>300</v>
      </c>
      <c r="C1007" s="40"/>
      <c r="D1007" s="41"/>
      <c r="E1007" s="42"/>
      <c r="F1007" s="42"/>
      <c r="G1007" s="42"/>
      <c r="H1007" s="42"/>
      <c r="I1007" s="42"/>
      <c r="J1007" s="42"/>
      <c r="K1007" s="42"/>
      <c r="L1007" s="42"/>
      <c r="M1007" s="43"/>
      <c r="N1007" s="44"/>
      <c r="O1007" s="45"/>
      <c r="P1007" s="46"/>
    </row>
    <row r="1008" spans="1:16" ht="9.75" customHeight="1">
      <c r="A1008" s="5"/>
      <c r="B1008" s="40" t="s">
        <v>300</v>
      </c>
      <c r="C1008" s="40"/>
      <c r="D1008" s="41"/>
      <c r="E1008" s="42"/>
      <c r="F1008" s="42"/>
      <c r="G1008" s="42"/>
      <c r="H1008" s="42"/>
      <c r="I1008" s="42"/>
      <c r="J1008" s="42"/>
      <c r="K1008" s="42"/>
      <c r="L1008" s="42"/>
      <c r="M1008" s="43"/>
      <c r="N1008" s="44"/>
      <c r="O1008" s="45"/>
      <c r="P1008" s="46"/>
    </row>
    <row r="1009" spans="1:16" ht="9.75" customHeight="1">
      <c r="A1009" s="5"/>
      <c r="B1009" s="40" t="s">
        <v>301</v>
      </c>
      <c r="C1009" s="40"/>
      <c r="D1009" s="41"/>
      <c r="E1009" s="42"/>
      <c r="F1009" s="42"/>
      <c r="G1009" s="42"/>
      <c r="H1009" s="42"/>
      <c r="I1009" s="42"/>
      <c r="J1009" s="42"/>
      <c r="K1009" s="42"/>
      <c r="L1009" s="42"/>
      <c r="M1009" s="43"/>
      <c r="N1009" s="44"/>
      <c r="O1009" s="45"/>
      <c r="P1009" s="46"/>
    </row>
    <row r="1010" spans="1:16" ht="9.75" customHeight="1">
      <c r="A1010" s="5"/>
      <c r="B1010" s="40" t="s">
        <v>109</v>
      </c>
      <c r="C1010" s="40">
        <v>10</v>
      </c>
      <c r="D1010" s="41">
        <v>9</v>
      </c>
      <c r="E1010" s="42">
        <v>9</v>
      </c>
      <c r="F1010" s="42">
        <v>9</v>
      </c>
      <c r="G1010" s="42">
        <v>9</v>
      </c>
      <c r="H1010" s="42">
        <v>9</v>
      </c>
      <c r="I1010" s="42">
        <v>8</v>
      </c>
      <c r="J1010" s="42">
        <v>8</v>
      </c>
      <c r="K1010" s="42">
        <v>9</v>
      </c>
      <c r="L1010" s="42">
        <v>8</v>
      </c>
      <c r="M1010" s="43">
        <v>8</v>
      </c>
      <c r="N1010" s="44">
        <f>MIN(D1010:M1010)</f>
        <v>8</v>
      </c>
      <c r="O1010" s="45">
        <f>C1010-N1010</f>
        <v>2</v>
      </c>
      <c r="P1010" s="46">
        <f>O1010/C1010</f>
        <v>0.2</v>
      </c>
    </row>
    <row r="1011" spans="1:16" ht="9.75" customHeight="1">
      <c r="A1011" s="5"/>
      <c r="B1011" s="40" t="s">
        <v>296</v>
      </c>
      <c r="C1011" s="40"/>
      <c r="D1011" s="41"/>
      <c r="E1011" s="42"/>
      <c r="F1011" s="42"/>
      <c r="G1011" s="42"/>
      <c r="H1011" s="42"/>
      <c r="I1011" s="42"/>
      <c r="J1011" s="42"/>
      <c r="K1011" s="42"/>
      <c r="L1011" s="42"/>
      <c r="M1011" s="43"/>
      <c r="N1011" s="44"/>
      <c r="O1011" s="45"/>
      <c r="P1011" s="46"/>
    </row>
    <row r="1012" spans="1:16" ht="9.75" customHeight="1">
      <c r="A1012" s="5"/>
      <c r="B1012" s="40" t="s">
        <v>297</v>
      </c>
      <c r="C1012" s="40"/>
      <c r="D1012" s="41"/>
      <c r="E1012" s="42"/>
      <c r="F1012" s="42"/>
      <c r="G1012" s="42"/>
      <c r="H1012" s="42"/>
      <c r="I1012" s="42"/>
      <c r="J1012" s="42"/>
      <c r="K1012" s="42"/>
      <c r="L1012" s="42"/>
      <c r="M1012" s="43"/>
      <c r="N1012" s="44"/>
      <c r="O1012" s="45"/>
      <c r="P1012" s="46"/>
    </row>
    <row r="1013" spans="1:16" ht="9.75" customHeight="1">
      <c r="A1013" s="5"/>
      <c r="B1013" s="40" t="s">
        <v>4</v>
      </c>
      <c r="C1013" s="40"/>
      <c r="D1013" s="41"/>
      <c r="E1013" s="42"/>
      <c r="F1013" s="42"/>
      <c r="G1013" s="42"/>
      <c r="H1013" s="42"/>
      <c r="I1013" s="42"/>
      <c r="J1013" s="42"/>
      <c r="K1013" s="42"/>
      <c r="L1013" s="42"/>
      <c r="M1013" s="43"/>
      <c r="N1013" s="44"/>
      <c r="O1013" s="45"/>
      <c r="P1013" s="46"/>
    </row>
    <row r="1014" spans="1:16" ht="9.75" customHeight="1">
      <c r="A1014" s="47"/>
      <c r="B1014" s="48" t="s">
        <v>5</v>
      </c>
      <c r="C1014" s="48">
        <f aca="true" t="shared" si="94" ref="C1014:M1014">SUM(C999:C1003,C1009:C1013)</f>
        <v>115</v>
      </c>
      <c r="D1014" s="49">
        <f t="shared" si="94"/>
        <v>53</v>
      </c>
      <c r="E1014" s="50">
        <f t="shared" si="94"/>
        <v>50</v>
      </c>
      <c r="F1014" s="50">
        <f t="shared" si="94"/>
        <v>46</v>
      </c>
      <c r="G1014" s="50">
        <f t="shared" si="94"/>
        <v>44</v>
      </c>
      <c r="H1014" s="50">
        <f t="shared" si="94"/>
        <v>46</v>
      </c>
      <c r="I1014" s="50">
        <f t="shared" si="94"/>
        <v>43</v>
      </c>
      <c r="J1014" s="50">
        <f t="shared" si="94"/>
        <v>45</v>
      </c>
      <c r="K1014" s="50">
        <f t="shared" si="94"/>
        <v>46</v>
      </c>
      <c r="L1014" s="50">
        <f t="shared" si="94"/>
        <v>49</v>
      </c>
      <c r="M1014" s="51">
        <f t="shared" si="94"/>
        <v>49</v>
      </c>
      <c r="N1014" s="52">
        <f>MIN(D1014:M1014)</f>
        <v>43</v>
      </c>
      <c r="O1014" s="53">
        <f>C1014-N1014</f>
        <v>72</v>
      </c>
      <c r="P1014" s="54">
        <f>O1014/C1014</f>
        <v>0.6260869565217392</v>
      </c>
    </row>
    <row r="1015" spans="1:16" ht="9.75" customHeight="1">
      <c r="A1015" s="39" t="s">
        <v>57</v>
      </c>
      <c r="B1015" s="55" t="s">
        <v>0</v>
      </c>
      <c r="C1015" s="55"/>
      <c r="D1015" s="56"/>
      <c r="E1015" s="57"/>
      <c r="F1015" s="57"/>
      <c r="G1015" s="57"/>
      <c r="H1015" s="57"/>
      <c r="I1015" s="57"/>
      <c r="J1015" s="57"/>
      <c r="K1015" s="57"/>
      <c r="L1015" s="57"/>
      <c r="M1015" s="58"/>
      <c r="N1015" s="59"/>
      <c r="O1015" s="60"/>
      <c r="P1015" s="61"/>
    </row>
    <row r="1016" spans="1:16" ht="9.75" customHeight="1">
      <c r="A1016" s="5"/>
      <c r="B1016" s="40" t="s">
        <v>1</v>
      </c>
      <c r="C1016" s="40">
        <v>112</v>
      </c>
      <c r="D1016" s="41">
        <v>62</v>
      </c>
      <c r="E1016" s="42">
        <v>25</v>
      </c>
      <c r="F1016" s="42">
        <v>17</v>
      </c>
      <c r="G1016" s="42">
        <v>19</v>
      </c>
      <c r="H1016" s="42">
        <v>24</v>
      </c>
      <c r="I1016" s="42">
        <v>28</v>
      </c>
      <c r="J1016" s="42">
        <v>25</v>
      </c>
      <c r="K1016" s="42">
        <v>25</v>
      </c>
      <c r="L1016" s="42">
        <v>36</v>
      </c>
      <c r="M1016" s="43">
        <v>62</v>
      </c>
      <c r="N1016" s="44">
        <f>MIN(D1016:M1016)</f>
        <v>17</v>
      </c>
      <c r="O1016" s="45">
        <f>C1016-N1016</f>
        <v>95</v>
      </c>
      <c r="P1016" s="46">
        <f>O1016/C1016</f>
        <v>0.8482142857142857</v>
      </c>
    </row>
    <row r="1017" spans="1:16" ht="9.75" customHeight="1">
      <c r="A1017" s="5"/>
      <c r="B1017" s="40" t="s">
        <v>2</v>
      </c>
      <c r="C1017" s="40"/>
      <c r="D1017" s="41"/>
      <c r="E1017" s="42"/>
      <c r="F1017" s="42"/>
      <c r="G1017" s="42"/>
      <c r="H1017" s="42"/>
      <c r="I1017" s="42"/>
      <c r="J1017" s="42"/>
      <c r="K1017" s="42"/>
      <c r="L1017" s="42"/>
      <c r="M1017" s="43"/>
      <c r="N1017" s="44"/>
      <c r="O1017" s="45"/>
      <c r="P1017" s="46"/>
    </row>
    <row r="1018" spans="1:16" ht="9.75" customHeight="1">
      <c r="A1018" s="5"/>
      <c r="B1018" s="40" t="s">
        <v>495</v>
      </c>
      <c r="C1018" s="40"/>
      <c r="D1018" s="41"/>
      <c r="E1018" s="42"/>
      <c r="F1018" s="42"/>
      <c r="G1018" s="42"/>
      <c r="H1018" s="42"/>
      <c r="I1018" s="42"/>
      <c r="J1018" s="42"/>
      <c r="K1018" s="42"/>
      <c r="L1018" s="42"/>
      <c r="M1018" s="43"/>
      <c r="N1018" s="44"/>
      <c r="O1018" s="45"/>
      <c r="P1018" s="46"/>
    </row>
    <row r="1019" spans="1:16" ht="9.75" customHeight="1">
      <c r="A1019" s="5"/>
      <c r="B1019" s="40" t="s">
        <v>3</v>
      </c>
      <c r="C1019" s="40">
        <v>5</v>
      </c>
      <c r="D1019" s="41">
        <v>4</v>
      </c>
      <c r="E1019" s="42">
        <v>1</v>
      </c>
      <c r="F1019" s="42">
        <v>1</v>
      </c>
      <c r="G1019" s="42">
        <v>1</v>
      </c>
      <c r="H1019" s="42">
        <v>2</v>
      </c>
      <c r="I1019" s="42">
        <v>1</v>
      </c>
      <c r="J1019" s="42">
        <v>1</v>
      </c>
      <c r="K1019" s="42">
        <v>2</v>
      </c>
      <c r="L1019" s="42">
        <v>3</v>
      </c>
      <c r="M1019" s="43">
        <v>4</v>
      </c>
      <c r="N1019" s="44">
        <f aca="true" t="shared" si="95" ref="N1019:N1026">MIN(D1019:M1019)</f>
        <v>1</v>
      </c>
      <c r="O1019" s="45">
        <f aca="true" t="shared" si="96" ref="O1019:O1026">C1019-N1019</f>
        <v>4</v>
      </c>
      <c r="P1019" s="46">
        <f aca="true" t="shared" si="97" ref="P1019:P1026">O1019/C1019</f>
        <v>0.8</v>
      </c>
    </row>
    <row r="1020" spans="1:16" ht="9.75" customHeight="1">
      <c r="A1020" s="5"/>
      <c r="B1020" s="40" t="s">
        <v>308</v>
      </c>
      <c r="C1020" s="40">
        <v>3</v>
      </c>
      <c r="D1020" s="41">
        <v>0</v>
      </c>
      <c r="E1020" s="42">
        <v>1</v>
      </c>
      <c r="F1020" s="42">
        <v>1</v>
      </c>
      <c r="G1020" s="42">
        <v>0</v>
      </c>
      <c r="H1020" s="42">
        <v>0</v>
      </c>
      <c r="I1020" s="42">
        <v>0</v>
      </c>
      <c r="J1020" s="42">
        <v>0</v>
      </c>
      <c r="K1020" s="42">
        <v>0</v>
      </c>
      <c r="L1020" s="42">
        <v>0</v>
      </c>
      <c r="M1020" s="43">
        <v>0</v>
      </c>
      <c r="N1020" s="44">
        <f t="shared" si="95"/>
        <v>0</v>
      </c>
      <c r="O1020" s="45">
        <f t="shared" si="96"/>
        <v>3</v>
      </c>
      <c r="P1020" s="46">
        <f t="shared" si="97"/>
        <v>1</v>
      </c>
    </row>
    <row r="1021" spans="1:16" ht="9.75" customHeight="1">
      <c r="A1021" s="5"/>
      <c r="B1021" s="40" t="s">
        <v>309</v>
      </c>
      <c r="C1021" s="40">
        <v>1</v>
      </c>
      <c r="D1021" s="41">
        <v>1</v>
      </c>
      <c r="E1021" s="42">
        <v>1</v>
      </c>
      <c r="F1021" s="42">
        <v>1</v>
      </c>
      <c r="G1021" s="42">
        <v>1</v>
      </c>
      <c r="H1021" s="42">
        <v>1</v>
      </c>
      <c r="I1021" s="42">
        <v>1</v>
      </c>
      <c r="J1021" s="42">
        <v>1</v>
      </c>
      <c r="K1021" s="42">
        <v>1</v>
      </c>
      <c r="L1021" s="42">
        <v>1</v>
      </c>
      <c r="M1021" s="43">
        <v>1</v>
      </c>
      <c r="N1021" s="44">
        <f t="shared" si="95"/>
        <v>1</v>
      </c>
      <c r="O1021" s="45">
        <f t="shared" si="96"/>
        <v>0</v>
      </c>
      <c r="P1021" s="46">
        <f t="shared" si="97"/>
        <v>0</v>
      </c>
    </row>
    <row r="1022" spans="1:16" ht="9.75" customHeight="1">
      <c r="A1022" s="5"/>
      <c r="B1022" s="40" t="s">
        <v>310</v>
      </c>
      <c r="C1022" s="40">
        <v>3</v>
      </c>
      <c r="D1022" s="41">
        <v>1</v>
      </c>
      <c r="E1022" s="42">
        <v>1</v>
      </c>
      <c r="F1022" s="42">
        <v>1</v>
      </c>
      <c r="G1022" s="42">
        <v>1</v>
      </c>
      <c r="H1022" s="42">
        <v>1</v>
      </c>
      <c r="I1022" s="42">
        <v>2</v>
      </c>
      <c r="J1022" s="42">
        <v>2</v>
      </c>
      <c r="K1022" s="42">
        <v>1</v>
      </c>
      <c r="L1022" s="42">
        <v>1</v>
      </c>
      <c r="M1022" s="43">
        <v>1</v>
      </c>
      <c r="N1022" s="44">
        <f t="shared" si="95"/>
        <v>1</v>
      </c>
      <c r="O1022" s="45">
        <f t="shared" si="96"/>
        <v>2</v>
      </c>
      <c r="P1022" s="46">
        <f t="shared" si="97"/>
        <v>0.6666666666666666</v>
      </c>
    </row>
    <row r="1023" spans="1:16" ht="9.75" customHeight="1">
      <c r="A1023" s="5"/>
      <c r="B1023" s="40" t="s">
        <v>397</v>
      </c>
      <c r="C1023" s="40">
        <v>1</v>
      </c>
      <c r="D1023" s="41">
        <v>0</v>
      </c>
      <c r="E1023" s="42">
        <v>0</v>
      </c>
      <c r="F1023" s="42">
        <v>0</v>
      </c>
      <c r="G1023" s="42">
        <v>0</v>
      </c>
      <c r="H1023" s="42">
        <v>0</v>
      </c>
      <c r="I1023" s="42">
        <v>0</v>
      </c>
      <c r="J1023" s="42">
        <v>0</v>
      </c>
      <c r="K1023" s="42">
        <v>0</v>
      </c>
      <c r="L1023" s="42">
        <v>0</v>
      </c>
      <c r="M1023" s="43">
        <v>0</v>
      </c>
      <c r="N1023" s="44">
        <f t="shared" si="95"/>
        <v>0</v>
      </c>
      <c r="O1023" s="45">
        <f t="shared" si="96"/>
        <v>1</v>
      </c>
      <c r="P1023" s="46">
        <f t="shared" si="97"/>
        <v>1</v>
      </c>
    </row>
    <row r="1024" spans="1:16" ht="9.75" customHeight="1">
      <c r="A1024" s="5"/>
      <c r="B1024" s="40" t="s">
        <v>311</v>
      </c>
      <c r="C1024" s="40">
        <v>2</v>
      </c>
      <c r="D1024" s="41">
        <v>2</v>
      </c>
      <c r="E1024" s="42">
        <v>2</v>
      </c>
      <c r="F1024" s="42">
        <v>1</v>
      </c>
      <c r="G1024" s="42">
        <v>2</v>
      </c>
      <c r="H1024" s="42">
        <v>1</v>
      </c>
      <c r="I1024" s="42">
        <v>1</v>
      </c>
      <c r="J1024" s="42">
        <v>2</v>
      </c>
      <c r="K1024" s="42">
        <v>2</v>
      </c>
      <c r="L1024" s="42">
        <v>2</v>
      </c>
      <c r="M1024" s="43">
        <v>2</v>
      </c>
      <c r="N1024" s="44">
        <f t="shared" si="95"/>
        <v>1</v>
      </c>
      <c r="O1024" s="45">
        <f t="shared" si="96"/>
        <v>1</v>
      </c>
      <c r="P1024" s="46">
        <f t="shared" si="97"/>
        <v>0.5</v>
      </c>
    </row>
    <row r="1025" spans="1:16" ht="9.75" customHeight="1">
      <c r="A1025" s="5"/>
      <c r="B1025" s="40" t="s">
        <v>301</v>
      </c>
      <c r="C1025" s="40">
        <f aca="true" t="shared" si="98" ref="C1025:M1025">SUM(C1020:C1024)</f>
        <v>10</v>
      </c>
      <c r="D1025" s="41">
        <f t="shared" si="98"/>
        <v>4</v>
      </c>
      <c r="E1025" s="42">
        <f t="shared" si="98"/>
        <v>5</v>
      </c>
      <c r="F1025" s="42">
        <f t="shared" si="98"/>
        <v>4</v>
      </c>
      <c r="G1025" s="42">
        <f t="shared" si="98"/>
        <v>4</v>
      </c>
      <c r="H1025" s="42">
        <f t="shared" si="98"/>
        <v>3</v>
      </c>
      <c r="I1025" s="42">
        <f t="shared" si="98"/>
        <v>4</v>
      </c>
      <c r="J1025" s="42">
        <f t="shared" si="98"/>
        <v>5</v>
      </c>
      <c r="K1025" s="42">
        <f t="shared" si="98"/>
        <v>4</v>
      </c>
      <c r="L1025" s="42">
        <f t="shared" si="98"/>
        <v>4</v>
      </c>
      <c r="M1025" s="43">
        <f t="shared" si="98"/>
        <v>4</v>
      </c>
      <c r="N1025" s="44">
        <f t="shared" si="95"/>
        <v>3</v>
      </c>
      <c r="O1025" s="45">
        <f t="shared" si="96"/>
        <v>7</v>
      </c>
      <c r="P1025" s="46">
        <f t="shared" si="97"/>
        <v>0.7</v>
      </c>
    </row>
    <row r="1026" spans="1:16" ht="9.75" customHeight="1">
      <c r="A1026" s="5"/>
      <c r="B1026" s="40" t="s">
        <v>109</v>
      </c>
      <c r="C1026" s="40">
        <v>6</v>
      </c>
      <c r="D1026" s="41">
        <v>3</v>
      </c>
      <c r="E1026" s="42">
        <v>2</v>
      </c>
      <c r="F1026" s="42">
        <v>1</v>
      </c>
      <c r="G1026" s="42">
        <v>1</v>
      </c>
      <c r="H1026" s="42">
        <v>2</v>
      </c>
      <c r="I1026" s="42">
        <v>2</v>
      </c>
      <c r="J1026" s="42">
        <v>2</v>
      </c>
      <c r="K1026" s="42">
        <v>2</v>
      </c>
      <c r="L1026" s="42">
        <v>3</v>
      </c>
      <c r="M1026" s="43">
        <v>5</v>
      </c>
      <c r="N1026" s="44">
        <f t="shared" si="95"/>
        <v>1</v>
      </c>
      <c r="O1026" s="45">
        <f t="shared" si="96"/>
        <v>5</v>
      </c>
      <c r="P1026" s="46">
        <f t="shared" si="97"/>
        <v>0.8333333333333334</v>
      </c>
    </row>
    <row r="1027" spans="1:16" ht="9.75" customHeight="1">
      <c r="A1027" s="5"/>
      <c r="B1027" s="40" t="s">
        <v>296</v>
      </c>
      <c r="C1027" s="40"/>
      <c r="D1027" s="41"/>
      <c r="E1027" s="42"/>
      <c r="F1027" s="42"/>
      <c r="G1027" s="42"/>
      <c r="H1027" s="42"/>
      <c r="I1027" s="42"/>
      <c r="J1027" s="42"/>
      <c r="K1027" s="42"/>
      <c r="L1027" s="42"/>
      <c r="M1027" s="43"/>
      <c r="N1027" s="44"/>
      <c r="O1027" s="45"/>
      <c r="P1027" s="46"/>
    </row>
    <row r="1028" spans="1:16" ht="9.75" customHeight="1">
      <c r="A1028" s="5"/>
      <c r="B1028" s="40" t="s">
        <v>297</v>
      </c>
      <c r="C1028" s="40"/>
      <c r="D1028" s="41"/>
      <c r="E1028" s="42"/>
      <c r="F1028" s="42"/>
      <c r="G1028" s="42"/>
      <c r="H1028" s="42"/>
      <c r="I1028" s="42"/>
      <c r="J1028" s="42"/>
      <c r="K1028" s="42"/>
      <c r="L1028" s="42"/>
      <c r="M1028" s="43"/>
      <c r="N1028" s="44"/>
      <c r="O1028" s="45"/>
      <c r="P1028" s="46"/>
    </row>
    <row r="1029" spans="1:16" ht="9.75" customHeight="1">
      <c r="A1029" s="5"/>
      <c r="B1029" s="40" t="s">
        <v>4</v>
      </c>
      <c r="C1029" s="40">
        <v>1</v>
      </c>
      <c r="D1029" s="41">
        <v>1</v>
      </c>
      <c r="E1029" s="42">
        <v>1</v>
      </c>
      <c r="F1029" s="42">
        <v>1</v>
      </c>
      <c r="G1029" s="42">
        <v>0</v>
      </c>
      <c r="H1029" s="42">
        <v>0</v>
      </c>
      <c r="I1029" s="42">
        <v>1</v>
      </c>
      <c r="J1029" s="42">
        <v>0</v>
      </c>
      <c r="K1029" s="42">
        <v>1</v>
      </c>
      <c r="L1029" s="42">
        <v>1</v>
      </c>
      <c r="M1029" s="43">
        <v>1</v>
      </c>
      <c r="N1029" s="44">
        <f>MIN(D1029:M1029)</f>
        <v>0</v>
      </c>
      <c r="O1029" s="45">
        <f>C1029-N1029</f>
        <v>1</v>
      </c>
      <c r="P1029" s="46">
        <f>O1029/C1029</f>
        <v>1</v>
      </c>
    </row>
    <row r="1030" spans="1:16" ht="9.75" customHeight="1">
      <c r="A1030" s="47"/>
      <c r="B1030" s="48" t="s">
        <v>5</v>
      </c>
      <c r="C1030" s="48">
        <f aca="true" t="shared" si="99" ref="C1030:M1030">SUM(C1015:C1019,C1025:C1029)</f>
        <v>134</v>
      </c>
      <c r="D1030" s="49">
        <f t="shared" si="99"/>
        <v>74</v>
      </c>
      <c r="E1030" s="50">
        <f t="shared" si="99"/>
        <v>34</v>
      </c>
      <c r="F1030" s="50">
        <f t="shared" si="99"/>
        <v>24</v>
      </c>
      <c r="G1030" s="50">
        <f t="shared" si="99"/>
        <v>25</v>
      </c>
      <c r="H1030" s="50">
        <f t="shared" si="99"/>
        <v>31</v>
      </c>
      <c r="I1030" s="50">
        <f t="shared" si="99"/>
        <v>36</v>
      </c>
      <c r="J1030" s="50">
        <f t="shared" si="99"/>
        <v>33</v>
      </c>
      <c r="K1030" s="50">
        <f t="shared" si="99"/>
        <v>34</v>
      </c>
      <c r="L1030" s="50">
        <f t="shared" si="99"/>
        <v>47</v>
      </c>
      <c r="M1030" s="51">
        <f t="shared" si="99"/>
        <v>76</v>
      </c>
      <c r="N1030" s="52">
        <f>MIN(D1030:M1030)</f>
        <v>24</v>
      </c>
      <c r="O1030" s="53">
        <f>C1030-N1030</f>
        <v>110</v>
      </c>
      <c r="P1030" s="54">
        <f>O1030/C1030</f>
        <v>0.8208955223880597</v>
      </c>
    </row>
    <row r="1031" spans="1:16" ht="9.75" customHeight="1">
      <c r="A1031" s="39" t="s">
        <v>58</v>
      </c>
      <c r="B1031" s="55" t="s">
        <v>0</v>
      </c>
      <c r="C1031" s="55"/>
      <c r="D1031" s="56"/>
      <c r="E1031" s="57"/>
      <c r="F1031" s="57"/>
      <c r="G1031" s="57"/>
      <c r="H1031" s="57"/>
      <c r="I1031" s="57"/>
      <c r="J1031" s="57"/>
      <c r="K1031" s="57"/>
      <c r="L1031" s="57"/>
      <c r="M1031" s="58"/>
      <c r="N1031" s="59"/>
      <c r="O1031" s="60"/>
      <c r="P1031" s="61"/>
    </row>
    <row r="1032" spans="1:16" ht="9.75" customHeight="1">
      <c r="A1032" s="5"/>
      <c r="B1032" s="40" t="s">
        <v>1</v>
      </c>
      <c r="C1032" s="40">
        <v>280</v>
      </c>
      <c r="D1032" s="41">
        <v>141</v>
      </c>
      <c r="E1032" s="42">
        <v>63</v>
      </c>
      <c r="F1032" s="42">
        <v>36</v>
      </c>
      <c r="G1032" s="42">
        <v>33</v>
      </c>
      <c r="H1032" s="42">
        <v>50</v>
      </c>
      <c r="I1032" s="42">
        <v>67</v>
      </c>
      <c r="J1032" s="42">
        <v>55</v>
      </c>
      <c r="K1032" s="42">
        <v>64</v>
      </c>
      <c r="L1032" s="42">
        <v>91</v>
      </c>
      <c r="M1032" s="43">
        <v>164</v>
      </c>
      <c r="N1032" s="44">
        <f>MIN(D1032:M1032)</f>
        <v>33</v>
      </c>
      <c r="O1032" s="45">
        <f>C1032-N1032</f>
        <v>247</v>
      </c>
      <c r="P1032" s="46">
        <f>O1032/C1032</f>
        <v>0.8821428571428571</v>
      </c>
    </row>
    <row r="1033" spans="1:16" ht="9.75" customHeight="1">
      <c r="A1033" s="5"/>
      <c r="B1033" s="40" t="s">
        <v>2</v>
      </c>
      <c r="C1033" s="40"/>
      <c r="D1033" s="41"/>
      <c r="E1033" s="42"/>
      <c r="F1033" s="42"/>
      <c r="G1033" s="42"/>
      <c r="H1033" s="42"/>
      <c r="I1033" s="42"/>
      <c r="J1033" s="42"/>
      <c r="K1033" s="42"/>
      <c r="L1033" s="42"/>
      <c r="M1033" s="43"/>
      <c r="N1033" s="44"/>
      <c r="O1033" s="45"/>
      <c r="P1033" s="46"/>
    </row>
    <row r="1034" spans="1:16" ht="9.75" customHeight="1">
      <c r="A1034" s="5"/>
      <c r="B1034" s="40" t="s">
        <v>495</v>
      </c>
      <c r="C1034" s="40">
        <v>23</v>
      </c>
      <c r="D1034" s="41">
        <v>19</v>
      </c>
      <c r="E1034" s="42">
        <v>9</v>
      </c>
      <c r="F1034" s="42">
        <v>6</v>
      </c>
      <c r="G1034" s="42">
        <v>8</v>
      </c>
      <c r="H1034" s="42">
        <v>8</v>
      </c>
      <c r="I1034" s="42">
        <v>11</v>
      </c>
      <c r="J1034" s="42">
        <v>9</v>
      </c>
      <c r="K1034" s="42">
        <v>7</v>
      </c>
      <c r="L1034" s="42">
        <v>11</v>
      </c>
      <c r="M1034" s="43">
        <v>15</v>
      </c>
      <c r="N1034" s="44">
        <f>MIN(D1034:M1034)</f>
        <v>6</v>
      </c>
      <c r="O1034" s="45">
        <f>C1034-N1034</f>
        <v>17</v>
      </c>
      <c r="P1034" s="46">
        <f>O1034/C1034</f>
        <v>0.7391304347826086</v>
      </c>
    </row>
    <row r="1035" spans="1:16" ht="9.75" customHeight="1">
      <c r="A1035" s="5"/>
      <c r="B1035" s="40" t="s">
        <v>3</v>
      </c>
      <c r="C1035" s="40">
        <v>1</v>
      </c>
      <c r="D1035" s="41">
        <v>0</v>
      </c>
      <c r="E1035" s="42">
        <v>0</v>
      </c>
      <c r="F1035" s="42">
        <v>0</v>
      </c>
      <c r="G1035" s="42">
        <v>0</v>
      </c>
      <c r="H1035" s="42">
        <v>0</v>
      </c>
      <c r="I1035" s="42">
        <v>0</v>
      </c>
      <c r="J1035" s="42">
        <v>0</v>
      </c>
      <c r="K1035" s="42">
        <v>0</v>
      </c>
      <c r="L1035" s="42">
        <v>1</v>
      </c>
      <c r="M1035" s="43">
        <v>0</v>
      </c>
      <c r="N1035" s="44">
        <f>MIN(D1035:M1035)</f>
        <v>0</v>
      </c>
      <c r="O1035" s="45">
        <f>C1035-N1035</f>
        <v>1</v>
      </c>
      <c r="P1035" s="46">
        <f>O1035/C1035</f>
        <v>1</v>
      </c>
    </row>
    <row r="1036" spans="1:16" ht="9.75" customHeight="1">
      <c r="A1036" s="5"/>
      <c r="B1036" s="40" t="s">
        <v>307</v>
      </c>
      <c r="C1036" s="40">
        <v>2</v>
      </c>
      <c r="D1036" s="41">
        <v>1</v>
      </c>
      <c r="E1036" s="42">
        <v>1</v>
      </c>
      <c r="F1036" s="42">
        <v>1</v>
      </c>
      <c r="G1036" s="42">
        <v>1</v>
      </c>
      <c r="H1036" s="42">
        <v>1</v>
      </c>
      <c r="I1036" s="42">
        <v>1</v>
      </c>
      <c r="J1036" s="42">
        <v>1</v>
      </c>
      <c r="K1036" s="42">
        <v>1</v>
      </c>
      <c r="L1036" s="42">
        <v>1</v>
      </c>
      <c r="M1036" s="43">
        <v>2</v>
      </c>
      <c r="N1036" s="44">
        <f>MIN(D1036:M1036)</f>
        <v>1</v>
      </c>
      <c r="O1036" s="45">
        <f>C1036-N1036</f>
        <v>1</v>
      </c>
      <c r="P1036" s="46">
        <f>O1036/C1036</f>
        <v>0.5</v>
      </c>
    </row>
    <row r="1037" spans="1:16" ht="9.75" customHeight="1">
      <c r="A1037" s="5"/>
      <c r="B1037" s="40" t="s">
        <v>300</v>
      </c>
      <c r="C1037" s="40"/>
      <c r="D1037" s="41"/>
      <c r="E1037" s="42"/>
      <c r="F1037" s="42"/>
      <c r="G1037" s="42"/>
      <c r="H1037" s="42"/>
      <c r="I1037" s="42"/>
      <c r="J1037" s="42"/>
      <c r="K1037" s="42"/>
      <c r="L1037" s="42"/>
      <c r="M1037" s="43"/>
      <c r="N1037" s="44"/>
      <c r="O1037" s="45"/>
      <c r="P1037" s="46"/>
    </row>
    <row r="1038" spans="1:16" ht="9.75" customHeight="1">
      <c r="A1038" s="5"/>
      <c r="B1038" s="40" t="s">
        <v>300</v>
      </c>
      <c r="C1038" s="40"/>
      <c r="D1038" s="41"/>
      <c r="E1038" s="42"/>
      <c r="F1038" s="42"/>
      <c r="G1038" s="42"/>
      <c r="H1038" s="42"/>
      <c r="I1038" s="42"/>
      <c r="J1038" s="42"/>
      <c r="K1038" s="42"/>
      <c r="L1038" s="42"/>
      <c r="M1038" s="43"/>
      <c r="N1038" s="44"/>
      <c r="O1038" s="45"/>
      <c r="P1038" s="46"/>
    </row>
    <row r="1039" spans="1:16" ht="9.75" customHeight="1">
      <c r="A1039" s="5"/>
      <c r="B1039" s="40" t="s">
        <v>300</v>
      </c>
      <c r="C1039" s="40"/>
      <c r="D1039" s="41"/>
      <c r="E1039" s="42"/>
      <c r="F1039" s="42"/>
      <c r="G1039" s="42"/>
      <c r="H1039" s="42"/>
      <c r="I1039" s="42"/>
      <c r="J1039" s="42"/>
      <c r="K1039" s="42"/>
      <c r="L1039" s="42"/>
      <c r="M1039" s="43"/>
      <c r="N1039" s="44"/>
      <c r="O1039" s="45"/>
      <c r="P1039" s="46"/>
    </row>
    <row r="1040" spans="1:16" ht="9.75" customHeight="1">
      <c r="A1040" s="5"/>
      <c r="B1040" s="40" t="s">
        <v>300</v>
      </c>
      <c r="C1040" s="40"/>
      <c r="D1040" s="41"/>
      <c r="E1040" s="42"/>
      <c r="F1040" s="42"/>
      <c r="G1040" s="42"/>
      <c r="H1040" s="42"/>
      <c r="I1040" s="42"/>
      <c r="J1040" s="42"/>
      <c r="K1040" s="42"/>
      <c r="L1040" s="42"/>
      <c r="M1040" s="43"/>
      <c r="N1040" s="44"/>
      <c r="O1040" s="45"/>
      <c r="P1040" s="46"/>
    </row>
    <row r="1041" spans="1:16" ht="9.75" customHeight="1">
      <c r="A1041" s="5"/>
      <c r="B1041" s="40" t="s">
        <v>301</v>
      </c>
      <c r="C1041" s="40">
        <f aca="true" t="shared" si="100" ref="C1041:M1041">SUM(C1036:C1040)</f>
        <v>2</v>
      </c>
      <c r="D1041" s="41">
        <f t="shared" si="100"/>
        <v>1</v>
      </c>
      <c r="E1041" s="42">
        <f t="shared" si="100"/>
        <v>1</v>
      </c>
      <c r="F1041" s="42">
        <f t="shared" si="100"/>
        <v>1</v>
      </c>
      <c r="G1041" s="42">
        <f t="shared" si="100"/>
        <v>1</v>
      </c>
      <c r="H1041" s="42">
        <f t="shared" si="100"/>
        <v>1</v>
      </c>
      <c r="I1041" s="42">
        <f t="shared" si="100"/>
        <v>1</v>
      </c>
      <c r="J1041" s="42">
        <f t="shared" si="100"/>
        <v>1</v>
      </c>
      <c r="K1041" s="42">
        <f t="shared" si="100"/>
        <v>1</v>
      </c>
      <c r="L1041" s="42">
        <f t="shared" si="100"/>
        <v>1</v>
      </c>
      <c r="M1041" s="43">
        <f t="shared" si="100"/>
        <v>2</v>
      </c>
      <c r="N1041" s="44">
        <f>MIN(D1041:M1041)</f>
        <v>1</v>
      </c>
      <c r="O1041" s="45">
        <f>C1041-N1041</f>
        <v>1</v>
      </c>
      <c r="P1041" s="46">
        <f>O1041/C1041</f>
        <v>0.5</v>
      </c>
    </row>
    <row r="1042" spans="1:16" ht="9.75" customHeight="1">
      <c r="A1042" s="5"/>
      <c r="B1042" s="40" t="s">
        <v>109</v>
      </c>
      <c r="C1042" s="40">
        <v>4</v>
      </c>
      <c r="D1042" s="41">
        <v>3</v>
      </c>
      <c r="E1042" s="42">
        <v>1</v>
      </c>
      <c r="F1042" s="42">
        <v>1</v>
      </c>
      <c r="G1042" s="42">
        <v>1</v>
      </c>
      <c r="H1042" s="42">
        <v>2</v>
      </c>
      <c r="I1042" s="42">
        <v>2</v>
      </c>
      <c r="J1042" s="42">
        <v>3</v>
      </c>
      <c r="K1042" s="42">
        <v>2</v>
      </c>
      <c r="L1042" s="42">
        <v>3</v>
      </c>
      <c r="M1042" s="43">
        <v>3</v>
      </c>
      <c r="N1042" s="44">
        <f>MIN(D1042:M1042)</f>
        <v>1</v>
      </c>
      <c r="O1042" s="45">
        <f>C1042-N1042</f>
        <v>3</v>
      </c>
      <c r="P1042" s="46">
        <f>O1042/C1042</f>
        <v>0.75</v>
      </c>
    </row>
    <row r="1043" spans="1:16" ht="9.75" customHeight="1">
      <c r="A1043" s="5"/>
      <c r="B1043" s="40" t="s">
        <v>296</v>
      </c>
      <c r="C1043" s="40"/>
      <c r="D1043" s="41"/>
      <c r="E1043" s="42"/>
      <c r="F1043" s="42"/>
      <c r="G1043" s="42"/>
      <c r="H1043" s="42"/>
      <c r="I1043" s="42"/>
      <c r="J1043" s="42"/>
      <c r="K1043" s="42"/>
      <c r="L1043" s="42"/>
      <c r="M1043" s="43"/>
      <c r="N1043" s="44"/>
      <c r="O1043" s="45"/>
      <c r="P1043" s="46"/>
    </row>
    <row r="1044" spans="1:16" ht="9.75" customHeight="1">
      <c r="A1044" s="5"/>
      <c r="B1044" s="40" t="s">
        <v>297</v>
      </c>
      <c r="C1044" s="40"/>
      <c r="D1044" s="41"/>
      <c r="E1044" s="42"/>
      <c r="F1044" s="42"/>
      <c r="G1044" s="42"/>
      <c r="H1044" s="42"/>
      <c r="I1044" s="42"/>
      <c r="J1044" s="42"/>
      <c r="K1044" s="42"/>
      <c r="L1044" s="42"/>
      <c r="M1044" s="43"/>
      <c r="N1044" s="44"/>
      <c r="O1044" s="45"/>
      <c r="P1044" s="46"/>
    </row>
    <row r="1045" spans="1:16" ht="9.75" customHeight="1">
      <c r="A1045" s="5"/>
      <c r="B1045" s="40" t="s">
        <v>4</v>
      </c>
      <c r="C1045" s="40"/>
      <c r="D1045" s="41"/>
      <c r="E1045" s="42"/>
      <c r="F1045" s="42"/>
      <c r="G1045" s="42"/>
      <c r="H1045" s="42"/>
      <c r="I1045" s="42"/>
      <c r="J1045" s="42"/>
      <c r="K1045" s="42"/>
      <c r="L1045" s="42"/>
      <c r="M1045" s="43"/>
      <c r="N1045" s="44"/>
      <c r="O1045" s="45"/>
      <c r="P1045" s="46"/>
    </row>
    <row r="1046" spans="1:16" ht="9.75" customHeight="1">
      <c r="A1046" s="47"/>
      <c r="B1046" s="48" t="s">
        <v>5</v>
      </c>
      <c r="C1046" s="48">
        <f aca="true" t="shared" si="101" ref="C1046:M1046">SUM(C1031:C1035,C1041:C1045)</f>
        <v>310</v>
      </c>
      <c r="D1046" s="49">
        <f t="shared" si="101"/>
        <v>164</v>
      </c>
      <c r="E1046" s="50">
        <f t="shared" si="101"/>
        <v>74</v>
      </c>
      <c r="F1046" s="50">
        <f t="shared" si="101"/>
        <v>44</v>
      </c>
      <c r="G1046" s="50">
        <f t="shared" si="101"/>
        <v>43</v>
      </c>
      <c r="H1046" s="50">
        <f t="shared" si="101"/>
        <v>61</v>
      </c>
      <c r="I1046" s="50">
        <f t="shared" si="101"/>
        <v>81</v>
      </c>
      <c r="J1046" s="50">
        <f t="shared" si="101"/>
        <v>68</v>
      </c>
      <c r="K1046" s="50">
        <f t="shared" si="101"/>
        <v>74</v>
      </c>
      <c r="L1046" s="50">
        <f t="shared" si="101"/>
        <v>107</v>
      </c>
      <c r="M1046" s="51">
        <f t="shared" si="101"/>
        <v>184</v>
      </c>
      <c r="N1046" s="52">
        <f>MIN(D1046:M1046)</f>
        <v>43</v>
      </c>
      <c r="O1046" s="53">
        <f>C1046-N1046</f>
        <v>267</v>
      </c>
      <c r="P1046" s="54">
        <f>O1046/C1046</f>
        <v>0.8612903225806452</v>
      </c>
    </row>
    <row r="1047" spans="1:16" ht="9.75" customHeight="1">
      <c r="A1047" s="39" t="s">
        <v>59</v>
      </c>
      <c r="B1047" s="55" t="s">
        <v>0</v>
      </c>
      <c r="C1047" s="55"/>
      <c r="D1047" s="56"/>
      <c r="E1047" s="57"/>
      <c r="F1047" s="57"/>
      <c r="G1047" s="57"/>
      <c r="H1047" s="57"/>
      <c r="I1047" s="57"/>
      <c r="J1047" s="57"/>
      <c r="K1047" s="57"/>
      <c r="L1047" s="57"/>
      <c r="M1047" s="58"/>
      <c r="N1047" s="59"/>
      <c r="O1047" s="60"/>
      <c r="P1047" s="61"/>
    </row>
    <row r="1048" spans="1:16" ht="9.75" customHeight="1">
      <c r="A1048" s="5"/>
      <c r="B1048" s="40" t="s">
        <v>1</v>
      </c>
      <c r="C1048" s="40"/>
      <c r="D1048" s="41"/>
      <c r="E1048" s="42"/>
      <c r="F1048" s="42"/>
      <c r="G1048" s="42"/>
      <c r="H1048" s="42"/>
      <c r="I1048" s="42"/>
      <c r="J1048" s="42"/>
      <c r="K1048" s="42"/>
      <c r="L1048" s="42"/>
      <c r="M1048" s="43"/>
      <c r="N1048" s="44"/>
      <c r="O1048" s="45"/>
      <c r="P1048" s="46"/>
    </row>
    <row r="1049" spans="1:16" ht="9.75" customHeight="1">
      <c r="A1049" s="5"/>
      <c r="B1049" s="40" t="s">
        <v>2</v>
      </c>
      <c r="C1049" s="40"/>
      <c r="D1049" s="41"/>
      <c r="E1049" s="42"/>
      <c r="F1049" s="42"/>
      <c r="G1049" s="42"/>
      <c r="H1049" s="42"/>
      <c r="I1049" s="42"/>
      <c r="J1049" s="42"/>
      <c r="K1049" s="42"/>
      <c r="L1049" s="42"/>
      <c r="M1049" s="43"/>
      <c r="N1049" s="44"/>
      <c r="O1049" s="45"/>
      <c r="P1049" s="46"/>
    </row>
    <row r="1050" spans="1:16" ht="9.75" customHeight="1">
      <c r="A1050" s="5"/>
      <c r="B1050" s="40" t="s">
        <v>495</v>
      </c>
      <c r="C1050" s="40"/>
      <c r="D1050" s="41"/>
      <c r="E1050" s="42"/>
      <c r="F1050" s="42"/>
      <c r="G1050" s="42"/>
      <c r="H1050" s="42"/>
      <c r="I1050" s="42"/>
      <c r="J1050" s="42"/>
      <c r="K1050" s="42"/>
      <c r="L1050" s="42"/>
      <c r="M1050" s="43"/>
      <c r="N1050" s="44"/>
      <c r="O1050" s="45"/>
      <c r="P1050" s="46"/>
    </row>
    <row r="1051" spans="1:16" ht="9.75" customHeight="1">
      <c r="A1051" s="5"/>
      <c r="B1051" s="40" t="s">
        <v>3</v>
      </c>
      <c r="C1051" s="40"/>
      <c r="D1051" s="41"/>
      <c r="E1051" s="42"/>
      <c r="F1051" s="42"/>
      <c r="G1051" s="42"/>
      <c r="H1051" s="42"/>
      <c r="I1051" s="42"/>
      <c r="J1051" s="42"/>
      <c r="K1051" s="42"/>
      <c r="L1051" s="42"/>
      <c r="M1051" s="43"/>
      <c r="N1051" s="44"/>
      <c r="O1051" s="45"/>
      <c r="P1051" s="46"/>
    </row>
    <row r="1052" spans="1:16" ht="9.75" customHeight="1">
      <c r="A1052" s="5"/>
      <c r="B1052" s="40" t="s">
        <v>308</v>
      </c>
      <c r="C1052" s="40">
        <v>8</v>
      </c>
      <c r="D1052" s="41">
        <v>0</v>
      </c>
      <c r="E1052" s="42">
        <v>4</v>
      </c>
      <c r="F1052" s="42">
        <v>4</v>
      </c>
      <c r="G1052" s="42">
        <v>4</v>
      </c>
      <c r="H1052" s="42">
        <v>2</v>
      </c>
      <c r="I1052" s="42">
        <v>4</v>
      </c>
      <c r="J1052" s="42">
        <v>4</v>
      </c>
      <c r="K1052" s="42">
        <v>4</v>
      </c>
      <c r="L1052" s="42">
        <v>2</v>
      </c>
      <c r="M1052" s="43">
        <v>0</v>
      </c>
      <c r="N1052" s="44">
        <f>MIN(D1052:M1052)</f>
        <v>0</v>
      </c>
      <c r="O1052" s="45">
        <f>C1052-N1052</f>
        <v>8</v>
      </c>
      <c r="P1052" s="46">
        <f>O1052/C1052</f>
        <v>1</v>
      </c>
    </row>
    <row r="1053" spans="1:16" ht="9.75" customHeight="1">
      <c r="A1053" s="5"/>
      <c r="B1053" s="40" t="s">
        <v>300</v>
      </c>
      <c r="C1053" s="40"/>
      <c r="D1053" s="41"/>
      <c r="E1053" s="42"/>
      <c r="F1053" s="42"/>
      <c r="G1053" s="42"/>
      <c r="H1053" s="42"/>
      <c r="I1053" s="42"/>
      <c r="J1053" s="42"/>
      <c r="K1053" s="42"/>
      <c r="L1053" s="42"/>
      <c r="M1053" s="43"/>
      <c r="N1053" s="44"/>
      <c r="O1053" s="45"/>
      <c r="P1053" s="46"/>
    </row>
    <row r="1054" spans="1:16" ht="9.75" customHeight="1">
      <c r="A1054" s="5"/>
      <c r="B1054" s="40" t="s">
        <v>300</v>
      </c>
      <c r="C1054" s="40"/>
      <c r="D1054" s="41"/>
      <c r="E1054" s="42"/>
      <c r="F1054" s="42"/>
      <c r="G1054" s="42"/>
      <c r="H1054" s="42"/>
      <c r="I1054" s="42"/>
      <c r="J1054" s="42"/>
      <c r="K1054" s="42"/>
      <c r="L1054" s="42"/>
      <c r="M1054" s="43"/>
      <c r="N1054" s="44"/>
      <c r="O1054" s="45"/>
      <c r="P1054" s="46"/>
    </row>
    <row r="1055" spans="1:16" ht="9.75" customHeight="1">
      <c r="A1055" s="5"/>
      <c r="B1055" s="40" t="s">
        <v>300</v>
      </c>
      <c r="C1055" s="40"/>
      <c r="D1055" s="41"/>
      <c r="E1055" s="42"/>
      <c r="F1055" s="42"/>
      <c r="G1055" s="42"/>
      <c r="H1055" s="42"/>
      <c r="I1055" s="42"/>
      <c r="J1055" s="42"/>
      <c r="K1055" s="42"/>
      <c r="L1055" s="42"/>
      <c r="M1055" s="43"/>
      <c r="N1055" s="44"/>
      <c r="O1055" s="45"/>
      <c r="P1055" s="46"/>
    </row>
    <row r="1056" spans="1:16" ht="9.75" customHeight="1">
      <c r="A1056" s="5"/>
      <c r="B1056" s="40" t="s">
        <v>300</v>
      </c>
      <c r="C1056" s="40"/>
      <c r="D1056" s="41"/>
      <c r="E1056" s="42"/>
      <c r="F1056" s="42"/>
      <c r="G1056" s="42"/>
      <c r="H1056" s="42"/>
      <c r="I1056" s="42"/>
      <c r="J1056" s="42"/>
      <c r="K1056" s="42"/>
      <c r="L1056" s="42"/>
      <c r="M1056" s="43"/>
      <c r="N1056" s="44"/>
      <c r="O1056" s="45"/>
      <c r="P1056" s="46"/>
    </row>
    <row r="1057" spans="1:16" ht="9.75" customHeight="1">
      <c r="A1057" s="5"/>
      <c r="B1057" s="40" t="s">
        <v>301</v>
      </c>
      <c r="C1057" s="40">
        <f aca="true" t="shared" si="102" ref="C1057:M1057">SUM(C1052:C1056)</f>
        <v>8</v>
      </c>
      <c r="D1057" s="41">
        <f t="shared" si="102"/>
        <v>0</v>
      </c>
      <c r="E1057" s="42">
        <f t="shared" si="102"/>
        <v>4</v>
      </c>
      <c r="F1057" s="42">
        <f t="shared" si="102"/>
        <v>4</v>
      </c>
      <c r="G1057" s="42">
        <f t="shared" si="102"/>
        <v>4</v>
      </c>
      <c r="H1057" s="42">
        <f t="shared" si="102"/>
        <v>2</v>
      </c>
      <c r="I1057" s="42">
        <f t="shared" si="102"/>
        <v>4</v>
      </c>
      <c r="J1057" s="42">
        <f t="shared" si="102"/>
        <v>4</v>
      </c>
      <c r="K1057" s="42">
        <f t="shared" si="102"/>
        <v>4</v>
      </c>
      <c r="L1057" s="42">
        <f t="shared" si="102"/>
        <v>2</v>
      </c>
      <c r="M1057" s="43">
        <f t="shared" si="102"/>
        <v>0</v>
      </c>
      <c r="N1057" s="44">
        <f aca="true" t="shared" si="103" ref="N1057:N1062">MIN(D1057:M1057)</f>
        <v>0</v>
      </c>
      <c r="O1057" s="45">
        <f aca="true" t="shared" si="104" ref="O1057:O1062">C1057-N1057</f>
        <v>8</v>
      </c>
      <c r="P1057" s="46">
        <f aca="true" t="shared" si="105" ref="P1057:P1062">O1057/C1057</f>
        <v>1</v>
      </c>
    </row>
    <row r="1058" spans="1:16" ht="9.75" customHeight="1">
      <c r="A1058" s="5"/>
      <c r="B1058" s="40" t="s">
        <v>109</v>
      </c>
      <c r="C1058" s="40">
        <v>1</v>
      </c>
      <c r="D1058" s="41">
        <v>1</v>
      </c>
      <c r="E1058" s="42">
        <v>1</v>
      </c>
      <c r="F1058" s="42">
        <v>1</v>
      </c>
      <c r="G1058" s="42">
        <v>1</v>
      </c>
      <c r="H1058" s="42">
        <v>1</v>
      </c>
      <c r="I1058" s="42">
        <v>1</v>
      </c>
      <c r="J1058" s="42">
        <v>1</v>
      </c>
      <c r="K1058" s="42">
        <v>1</v>
      </c>
      <c r="L1058" s="42">
        <v>1</v>
      </c>
      <c r="M1058" s="43">
        <v>1</v>
      </c>
      <c r="N1058" s="44">
        <f t="shared" si="103"/>
        <v>1</v>
      </c>
      <c r="O1058" s="45">
        <f t="shared" si="104"/>
        <v>0</v>
      </c>
      <c r="P1058" s="46">
        <f t="shared" si="105"/>
        <v>0</v>
      </c>
    </row>
    <row r="1059" spans="1:16" ht="9.75" customHeight="1">
      <c r="A1059" s="5"/>
      <c r="B1059" s="40" t="s">
        <v>296</v>
      </c>
      <c r="C1059" s="40">
        <v>9</v>
      </c>
      <c r="D1059" s="41">
        <v>4</v>
      </c>
      <c r="E1059" s="42">
        <v>3</v>
      </c>
      <c r="F1059" s="42">
        <v>2</v>
      </c>
      <c r="G1059" s="42">
        <v>2</v>
      </c>
      <c r="H1059" s="42">
        <v>3</v>
      </c>
      <c r="I1059" s="42">
        <v>4</v>
      </c>
      <c r="J1059" s="42">
        <v>3</v>
      </c>
      <c r="K1059" s="42">
        <v>3</v>
      </c>
      <c r="L1059" s="42">
        <v>4</v>
      </c>
      <c r="M1059" s="43">
        <v>6</v>
      </c>
      <c r="N1059" s="44">
        <f t="shared" si="103"/>
        <v>2</v>
      </c>
      <c r="O1059" s="45">
        <f t="shared" si="104"/>
        <v>7</v>
      </c>
      <c r="P1059" s="46">
        <f t="shared" si="105"/>
        <v>0.7777777777777778</v>
      </c>
    </row>
    <row r="1060" spans="1:16" ht="9.75" customHeight="1">
      <c r="A1060" s="5"/>
      <c r="B1060" s="40" t="s">
        <v>297</v>
      </c>
      <c r="C1060" s="40">
        <v>3</v>
      </c>
      <c r="D1060" s="41">
        <v>1</v>
      </c>
      <c r="E1060" s="42">
        <v>2</v>
      </c>
      <c r="F1060" s="42">
        <v>1</v>
      </c>
      <c r="G1060" s="42">
        <v>1</v>
      </c>
      <c r="H1060" s="42">
        <v>2</v>
      </c>
      <c r="I1060" s="42">
        <v>1</v>
      </c>
      <c r="J1060" s="42">
        <v>1</v>
      </c>
      <c r="K1060" s="42">
        <v>1</v>
      </c>
      <c r="L1060" s="42">
        <v>1</v>
      </c>
      <c r="M1060" s="43">
        <v>1</v>
      </c>
      <c r="N1060" s="44">
        <f t="shared" si="103"/>
        <v>1</v>
      </c>
      <c r="O1060" s="45">
        <f t="shared" si="104"/>
        <v>2</v>
      </c>
      <c r="P1060" s="46">
        <f t="shared" si="105"/>
        <v>0.6666666666666666</v>
      </c>
    </row>
    <row r="1061" spans="1:16" ht="9.75" customHeight="1">
      <c r="A1061" s="5"/>
      <c r="B1061" s="40" t="s">
        <v>4</v>
      </c>
      <c r="C1061" s="40">
        <v>4</v>
      </c>
      <c r="D1061" s="41">
        <v>3</v>
      </c>
      <c r="E1061" s="42">
        <v>2</v>
      </c>
      <c r="F1061" s="42">
        <v>1</v>
      </c>
      <c r="G1061" s="42">
        <v>2</v>
      </c>
      <c r="H1061" s="42">
        <v>2</v>
      </c>
      <c r="I1061" s="42">
        <v>2</v>
      </c>
      <c r="J1061" s="42">
        <v>1</v>
      </c>
      <c r="K1061" s="42">
        <v>2</v>
      </c>
      <c r="L1061" s="42">
        <v>2</v>
      </c>
      <c r="M1061" s="43">
        <v>3</v>
      </c>
      <c r="N1061" s="44">
        <f t="shared" si="103"/>
        <v>1</v>
      </c>
      <c r="O1061" s="45">
        <f t="shared" si="104"/>
        <v>3</v>
      </c>
      <c r="P1061" s="46">
        <f t="shared" si="105"/>
        <v>0.75</v>
      </c>
    </row>
    <row r="1062" spans="1:16" ht="9.75" customHeight="1">
      <c r="A1062" s="47"/>
      <c r="B1062" s="48" t="s">
        <v>5</v>
      </c>
      <c r="C1062" s="48">
        <f aca="true" t="shared" si="106" ref="C1062:M1062">SUM(C1047:C1051,C1057:C1061)</f>
        <v>25</v>
      </c>
      <c r="D1062" s="49">
        <f t="shared" si="106"/>
        <v>9</v>
      </c>
      <c r="E1062" s="50">
        <f t="shared" si="106"/>
        <v>12</v>
      </c>
      <c r="F1062" s="50">
        <f t="shared" si="106"/>
        <v>9</v>
      </c>
      <c r="G1062" s="50">
        <f t="shared" si="106"/>
        <v>10</v>
      </c>
      <c r="H1062" s="50">
        <f t="shared" si="106"/>
        <v>10</v>
      </c>
      <c r="I1062" s="50">
        <f t="shared" si="106"/>
        <v>12</v>
      </c>
      <c r="J1062" s="50">
        <f t="shared" si="106"/>
        <v>10</v>
      </c>
      <c r="K1062" s="50">
        <f t="shared" si="106"/>
        <v>11</v>
      </c>
      <c r="L1062" s="50">
        <f t="shared" si="106"/>
        <v>10</v>
      </c>
      <c r="M1062" s="51">
        <f t="shared" si="106"/>
        <v>11</v>
      </c>
      <c r="N1062" s="52">
        <f t="shared" si="103"/>
        <v>9</v>
      </c>
      <c r="O1062" s="53">
        <f t="shared" si="104"/>
        <v>16</v>
      </c>
      <c r="P1062" s="54">
        <f t="shared" si="105"/>
        <v>0.64</v>
      </c>
    </row>
    <row r="1063" spans="1:16" ht="9.75" customHeight="1">
      <c r="A1063" s="39" t="s">
        <v>60</v>
      </c>
      <c r="B1063" s="55" t="s">
        <v>0</v>
      </c>
      <c r="C1063" s="55"/>
      <c r="D1063" s="56"/>
      <c r="E1063" s="57"/>
      <c r="F1063" s="57"/>
      <c r="G1063" s="57"/>
      <c r="H1063" s="57"/>
      <c r="I1063" s="57"/>
      <c r="J1063" s="57"/>
      <c r="K1063" s="57"/>
      <c r="L1063" s="57"/>
      <c r="M1063" s="58"/>
      <c r="N1063" s="59"/>
      <c r="O1063" s="60"/>
      <c r="P1063" s="61"/>
    </row>
    <row r="1064" spans="1:16" ht="9.75" customHeight="1">
      <c r="A1064" s="5"/>
      <c r="B1064" s="40" t="s">
        <v>1</v>
      </c>
      <c r="C1064" s="40">
        <v>31</v>
      </c>
      <c r="D1064" s="41">
        <v>13</v>
      </c>
      <c r="E1064" s="42">
        <v>1</v>
      </c>
      <c r="F1064" s="42">
        <v>0</v>
      </c>
      <c r="G1064" s="42">
        <v>0</v>
      </c>
      <c r="H1064" s="42">
        <v>3</v>
      </c>
      <c r="I1064" s="42">
        <v>3</v>
      </c>
      <c r="J1064" s="42">
        <v>1</v>
      </c>
      <c r="K1064" s="42">
        <v>1</v>
      </c>
      <c r="L1064" s="42">
        <v>6</v>
      </c>
      <c r="M1064" s="43">
        <v>12</v>
      </c>
      <c r="N1064" s="44">
        <f>MIN(D1064:M1064)</f>
        <v>0</v>
      </c>
      <c r="O1064" s="45">
        <f>C1064-N1064</f>
        <v>31</v>
      </c>
      <c r="P1064" s="46">
        <f>O1064/C1064</f>
        <v>1</v>
      </c>
    </row>
    <row r="1065" spans="1:16" ht="9.75" customHeight="1">
      <c r="A1065" s="5"/>
      <c r="B1065" s="40" t="s">
        <v>2</v>
      </c>
      <c r="C1065" s="40"/>
      <c r="D1065" s="41"/>
      <c r="E1065" s="42"/>
      <c r="F1065" s="42"/>
      <c r="G1065" s="42"/>
      <c r="H1065" s="42"/>
      <c r="I1065" s="42"/>
      <c r="J1065" s="42"/>
      <c r="K1065" s="42"/>
      <c r="L1065" s="42"/>
      <c r="M1065" s="43"/>
      <c r="N1065" s="44"/>
      <c r="O1065" s="45"/>
      <c r="P1065" s="46"/>
    </row>
    <row r="1066" spans="1:16" ht="9.75" customHeight="1">
      <c r="A1066" s="5"/>
      <c r="B1066" s="40" t="s">
        <v>495</v>
      </c>
      <c r="C1066" s="40"/>
      <c r="D1066" s="41"/>
      <c r="E1066" s="42"/>
      <c r="F1066" s="42"/>
      <c r="G1066" s="42"/>
      <c r="H1066" s="42"/>
      <c r="I1066" s="42"/>
      <c r="J1066" s="42"/>
      <c r="K1066" s="42"/>
      <c r="L1066" s="42"/>
      <c r="M1066" s="43"/>
      <c r="N1066" s="44"/>
      <c r="O1066" s="45"/>
      <c r="P1066" s="46"/>
    </row>
    <row r="1067" spans="1:16" ht="9.75" customHeight="1">
      <c r="A1067" s="5"/>
      <c r="B1067" s="40" t="s">
        <v>3</v>
      </c>
      <c r="C1067" s="40">
        <v>4</v>
      </c>
      <c r="D1067" s="41">
        <v>4</v>
      </c>
      <c r="E1067" s="42">
        <v>3</v>
      </c>
      <c r="F1067" s="42">
        <v>1</v>
      </c>
      <c r="G1067" s="42">
        <v>1</v>
      </c>
      <c r="H1067" s="42">
        <v>2</v>
      </c>
      <c r="I1067" s="42">
        <v>3</v>
      </c>
      <c r="J1067" s="42">
        <v>2</v>
      </c>
      <c r="K1067" s="42">
        <v>2</v>
      </c>
      <c r="L1067" s="42">
        <v>2</v>
      </c>
      <c r="M1067" s="43">
        <v>3</v>
      </c>
      <c r="N1067" s="44">
        <f>MIN(D1067:M1067)</f>
        <v>1</v>
      </c>
      <c r="O1067" s="45">
        <f>C1067-N1067</f>
        <v>3</v>
      </c>
      <c r="P1067" s="46">
        <f>O1067/C1067</f>
        <v>0.75</v>
      </c>
    </row>
    <row r="1068" spans="1:16" ht="9.75" customHeight="1">
      <c r="A1068" s="5"/>
      <c r="B1068" s="40" t="s">
        <v>300</v>
      </c>
      <c r="C1068" s="40"/>
      <c r="D1068" s="41"/>
      <c r="E1068" s="42"/>
      <c r="F1068" s="42"/>
      <c r="G1068" s="42"/>
      <c r="H1068" s="42"/>
      <c r="I1068" s="42"/>
      <c r="J1068" s="42"/>
      <c r="K1068" s="42"/>
      <c r="L1068" s="42"/>
      <c r="M1068" s="43"/>
      <c r="N1068" s="44"/>
      <c r="O1068" s="45"/>
      <c r="P1068" s="46"/>
    </row>
    <row r="1069" spans="1:16" ht="9.75" customHeight="1">
      <c r="A1069" s="5"/>
      <c r="B1069" s="40" t="s">
        <v>300</v>
      </c>
      <c r="C1069" s="40"/>
      <c r="D1069" s="41"/>
      <c r="E1069" s="42"/>
      <c r="F1069" s="42"/>
      <c r="G1069" s="42"/>
      <c r="H1069" s="42"/>
      <c r="I1069" s="42"/>
      <c r="J1069" s="42"/>
      <c r="K1069" s="42"/>
      <c r="L1069" s="42"/>
      <c r="M1069" s="43"/>
      <c r="N1069" s="44"/>
      <c r="O1069" s="45"/>
      <c r="P1069" s="46"/>
    </row>
    <row r="1070" spans="1:16" ht="9.75" customHeight="1">
      <c r="A1070" s="5"/>
      <c r="B1070" s="40" t="s">
        <v>300</v>
      </c>
      <c r="C1070" s="40"/>
      <c r="D1070" s="41"/>
      <c r="E1070" s="42"/>
      <c r="F1070" s="42"/>
      <c r="G1070" s="42"/>
      <c r="H1070" s="42"/>
      <c r="I1070" s="42"/>
      <c r="J1070" s="42"/>
      <c r="K1070" s="42"/>
      <c r="L1070" s="42"/>
      <c r="M1070" s="43"/>
      <c r="N1070" s="44"/>
      <c r="O1070" s="45"/>
      <c r="P1070" s="46"/>
    </row>
    <row r="1071" spans="1:16" ht="9.75" customHeight="1">
      <c r="A1071" s="5"/>
      <c r="B1071" s="40" t="s">
        <v>300</v>
      </c>
      <c r="C1071" s="40"/>
      <c r="D1071" s="41"/>
      <c r="E1071" s="42"/>
      <c r="F1071" s="42"/>
      <c r="G1071" s="42"/>
      <c r="H1071" s="42"/>
      <c r="I1071" s="42"/>
      <c r="J1071" s="42"/>
      <c r="K1071" s="42"/>
      <c r="L1071" s="42"/>
      <c r="M1071" s="43"/>
      <c r="N1071" s="44"/>
      <c r="O1071" s="45"/>
      <c r="P1071" s="46"/>
    </row>
    <row r="1072" spans="1:16" ht="9.75" customHeight="1">
      <c r="A1072" s="5"/>
      <c r="B1072" s="40" t="s">
        <v>300</v>
      </c>
      <c r="C1072" s="40"/>
      <c r="D1072" s="41"/>
      <c r="E1072" s="42"/>
      <c r="F1072" s="42"/>
      <c r="G1072" s="42"/>
      <c r="H1072" s="42"/>
      <c r="I1072" s="42"/>
      <c r="J1072" s="42"/>
      <c r="K1072" s="42"/>
      <c r="L1072" s="42"/>
      <c r="M1072" s="43"/>
      <c r="N1072" s="44"/>
      <c r="O1072" s="45"/>
      <c r="P1072" s="46"/>
    </row>
    <row r="1073" spans="1:16" ht="9.75" customHeight="1">
      <c r="A1073" s="5"/>
      <c r="B1073" s="40" t="s">
        <v>301</v>
      </c>
      <c r="C1073" s="40"/>
      <c r="D1073" s="41"/>
      <c r="E1073" s="42"/>
      <c r="F1073" s="42"/>
      <c r="G1073" s="42"/>
      <c r="H1073" s="42"/>
      <c r="I1073" s="42"/>
      <c r="J1073" s="42"/>
      <c r="K1073" s="42"/>
      <c r="L1073" s="42"/>
      <c r="M1073" s="43"/>
      <c r="N1073" s="44"/>
      <c r="O1073" s="45"/>
      <c r="P1073" s="46"/>
    </row>
    <row r="1074" spans="1:16" ht="9.75" customHeight="1">
      <c r="A1074" s="5"/>
      <c r="B1074" s="40" t="s">
        <v>109</v>
      </c>
      <c r="C1074" s="40">
        <v>2</v>
      </c>
      <c r="D1074" s="41">
        <v>2</v>
      </c>
      <c r="E1074" s="42">
        <v>0</v>
      </c>
      <c r="F1074" s="42">
        <v>0</v>
      </c>
      <c r="G1074" s="42">
        <v>0</v>
      </c>
      <c r="H1074" s="42">
        <v>1</v>
      </c>
      <c r="I1074" s="42">
        <v>0</v>
      </c>
      <c r="J1074" s="42">
        <v>0</v>
      </c>
      <c r="K1074" s="42">
        <v>1</v>
      </c>
      <c r="L1074" s="42">
        <v>0</v>
      </c>
      <c r="M1074" s="43">
        <v>0</v>
      </c>
      <c r="N1074" s="44">
        <f>MIN(D1074:M1074)</f>
        <v>0</v>
      </c>
      <c r="O1074" s="45">
        <f>C1074-N1074</f>
        <v>2</v>
      </c>
      <c r="P1074" s="46">
        <f>O1074/C1074</f>
        <v>1</v>
      </c>
    </row>
    <row r="1075" spans="1:16" ht="9.75" customHeight="1">
      <c r="A1075" s="5"/>
      <c r="B1075" s="40" t="s">
        <v>296</v>
      </c>
      <c r="C1075" s="40"/>
      <c r="D1075" s="41"/>
      <c r="E1075" s="42"/>
      <c r="F1075" s="42"/>
      <c r="G1075" s="42"/>
      <c r="H1075" s="42"/>
      <c r="I1075" s="42"/>
      <c r="J1075" s="42"/>
      <c r="K1075" s="42"/>
      <c r="L1075" s="42"/>
      <c r="M1075" s="43"/>
      <c r="N1075" s="44"/>
      <c r="O1075" s="45"/>
      <c r="P1075" s="46"/>
    </row>
    <row r="1076" spans="1:16" ht="9.75" customHeight="1">
      <c r="A1076" s="5"/>
      <c r="B1076" s="40" t="s">
        <v>297</v>
      </c>
      <c r="C1076" s="40">
        <v>1</v>
      </c>
      <c r="D1076" s="41">
        <v>1</v>
      </c>
      <c r="E1076" s="42">
        <v>1</v>
      </c>
      <c r="F1076" s="42">
        <v>0</v>
      </c>
      <c r="G1076" s="42">
        <v>0</v>
      </c>
      <c r="H1076" s="42">
        <v>0</v>
      </c>
      <c r="I1076" s="42">
        <v>0</v>
      </c>
      <c r="J1076" s="42">
        <v>0</v>
      </c>
      <c r="K1076" s="42">
        <v>0</v>
      </c>
      <c r="L1076" s="42">
        <v>0</v>
      </c>
      <c r="M1076" s="43">
        <v>0</v>
      </c>
      <c r="N1076" s="44">
        <f>MIN(D1076:M1076)</f>
        <v>0</v>
      </c>
      <c r="O1076" s="45">
        <f>C1076-N1076</f>
        <v>1</v>
      </c>
      <c r="P1076" s="46">
        <f>O1076/C1076</f>
        <v>1</v>
      </c>
    </row>
    <row r="1077" spans="1:16" ht="9.75" customHeight="1">
      <c r="A1077" s="5"/>
      <c r="B1077" s="40" t="s">
        <v>4</v>
      </c>
      <c r="C1077" s="40">
        <v>3</v>
      </c>
      <c r="D1077" s="41">
        <v>3</v>
      </c>
      <c r="E1077" s="42">
        <v>2</v>
      </c>
      <c r="F1077" s="42">
        <v>1</v>
      </c>
      <c r="G1077" s="42">
        <v>1</v>
      </c>
      <c r="H1077" s="42">
        <v>1</v>
      </c>
      <c r="I1077" s="42">
        <v>1</v>
      </c>
      <c r="J1077" s="42">
        <v>1</v>
      </c>
      <c r="K1077" s="42">
        <v>1</v>
      </c>
      <c r="L1077" s="42">
        <v>1</v>
      </c>
      <c r="M1077" s="43">
        <v>2</v>
      </c>
      <c r="N1077" s="44">
        <f>MIN(D1077:M1077)</f>
        <v>1</v>
      </c>
      <c r="O1077" s="45">
        <f>C1077-N1077</f>
        <v>2</v>
      </c>
      <c r="P1077" s="46">
        <f>O1077/C1077</f>
        <v>0.6666666666666666</v>
      </c>
    </row>
    <row r="1078" spans="1:16" ht="9.75" customHeight="1">
      <c r="A1078" s="47"/>
      <c r="B1078" s="48" t="s">
        <v>5</v>
      </c>
      <c r="C1078" s="48">
        <f aca="true" t="shared" si="107" ref="C1078:M1078">SUM(C1063:C1067,C1073:C1077)</f>
        <v>41</v>
      </c>
      <c r="D1078" s="49">
        <f t="shared" si="107"/>
        <v>23</v>
      </c>
      <c r="E1078" s="50">
        <f t="shared" si="107"/>
        <v>7</v>
      </c>
      <c r="F1078" s="50">
        <f t="shared" si="107"/>
        <v>2</v>
      </c>
      <c r="G1078" s="50">
        <f t="shared" si="107"/>
        <v>2</v>
      </c>
      <c r="H1078" s="50">
        <f t="shared" si="107"/>
        <v>7</v>
      </c>
      <c r="I1078" s="50">
        <f t="shared" si="107"/>
        <v>7</v>
      </c>
      <c r="J1078" s="50">
        <f t="shared" si="107"/>
        <v>4</v>
      </c>
      <c r="K1078" s="50">
        <f t="shared" si="107"/>
        <v>5</v>
      </c>
      <c r="L1078" s="50">
        <f t="shared" si="107"/>
        <v>9</v>
      </c>
      <c r="M1078" s="51">
        <f t="shared" si="107"/>
        <v>17</v>
      </c>
      <c r="N1078" s="52">
        <f>MIN(D1078:M1078)</f>
        <v>2</v>
      </c>
      <c r="O1078" s="53">
        <f>C1078-N1078</f>
        <v>39</v>
      </c>
      <c r="P1078" s="54">
        <f>O1078/C1078</f>
        <v>0.9512195121951219</v>
      </c>
    </row>
    <row r="1079" spans="1:16" ht="9.75" customHeight="1">
      <c r="A1079" s="39" t="s">
        <v>61</v>
      </c>
      <c r="B1079" s="55" t="s">
        <v>0</v>
      </c>
      <c r="C1079" s="55"/>
      <c r="D1079" s="56"/>
      <c r="E1079" s="57"/>
      <c r="F1079" s="57"/>
      <c r="G1079" s="57"/>
      <c r="H1079" s="57"/>
      <c r="I1079" s="57"/>
      <c r="J1079" s="57"/>
      <c r="K1079" s="57"/>
      <c r="L1079" s="57"/>
      <c r="M1079" s="58"/>
      <c r="N1079" s="59"/>
      <c r="O1079" s="60"/>
      <c r="P1079" s="61"/>
    </row>
    <row r="1080" spans="1:16" ht="9.75" customHeight="1">
      <c r="A1080" s="5"/>
      <c r="B1080" s="40" t="s">
        <v>1</v>
      </c>
      <c r="C1080" s="40">
        <v>82</v>
      </c>
      <c r="D1080" s="41">
        <v>60</v>
      </c>
      <c r="E1080" s="42">
        <v>22</v>
      </c>
      <c r="F1080" s="42">
        <v>7</v>
      </c>
      <c r="G1080" s="42">
        <v>4</v>
      </c>
      <c r="H1080" s="42">
        <v>8</v>
      </c>
      <c r="I1080" s="42">
        <v>20</v>
      </c>
      <c r="J1080" s="42">
        <v>9</v>
      </c>
      <c r="K1080" s="42">
        <v>8</v>
      </c>
      <c r="L1080" s="42">
        <v>19</v>
      </c>
      <c r="M1080" s="43">
        <v>43</v>
      </c>
      <c r="N1080" s="44">
        <f>MIN(D1080:M1080)</f>
        <v>4</v>
      </c>
      <c r="O1080" s="45">
        <f>C1080-N1080</f>
        <v>78</v>
      </c>
      <c r="P1080" s="46">
        <f>O1080/C1080</f>
        <v>0.9512195121951219</v>
      </c>
    </row>
    <row r="1081" spans="1:16" ht="9.75" customHeight="1">
      <c r="A1081" s="5"/>
      <c r="B1081" s="40" t="s">
        <v>2</v>
      </c>
      <c r="C1081" s="40"/>
      <c r="D1081" s="41"/>
      <c r="E1081" s="42"/>
      <c r="F1081" s="42"/>
      <c r="G1081" s="42"/>
      <c r="H1081" s="42"/>
      <c r="I1081" s="42"/>
      <c r="J1081" s="42"/>
      <c r="K1081" s="42"/>
      <c r="L1081" s="42"/>
      <c r="M1081" s="43"/>
      <c r="N1081" s="44"/>
      <c r="O1081" s="45"/>
      <c r="P1081" s="46"/>
    </row>
    <row r="1082" spans="1:16" ht="9.75" customHeight="1">
      <c r="A1082" s="5"/>
      <c r="B1082" s="40" t="s">
        <v>495</v>
      </c>
      <c r="C1082" s="40"/>
      <c r="D1082" s="41"/>
      <c r="E1082" s="42"/>
      <c r="F1082" s="42"/>
      <c r="G1082" s="42"/>
      <c r="H1082" s="42"/>
      <c r="I1082" s="42"/>
      <c r="J1082" s="42"/>
      <c r="K1082" s="42"/>
      <c r="L1082" s="42"/>
      <c r="M1082" s="43"/>
      <c r="N1082" s="44"/>
      <c r="O1082" s="45"/>
      <c r="P1082" s="46"/>
    </row>
    <row r="1083" spans="1:16" ht="9.75" customHeight="1">
      <c r="A1083" s="5"/>
      <c r="B1083" s="40" t="s">
        <v>3</v>
      </c>
      <c r="C1083" s="40"/>
      <c r="D1083" s="41"/>
      <c r="E1083" s="42"/>
      <c r="F1083" s="42"/>
      <c r="G1083" s="42"/>
      <c r="H1083" s="42"/>
      <c r="I1083" s="42"/>
      <c r="J1083" s="42"/>
      <c r="K1083" s="42"/>
      <c r="L1083" s="42"/>
      <c r="M1083" s="43"/>
      <c r="N1083" s="44"/>
      <c r="O1083" s="45"/>
      <c r="P1083" s="46"/>
    </row>
    <row r="1084" spans="1:16" ht="9.75" customHeight="1">
      <c r="A1084" s="5"/>
      <c r="B1084" s="40" t="s">
        <v>300</v>
      </c>
      <c r="C1084" s="40"/>
      <c r="D1084" s="41"/>
      <c r="E1084" s="42"/>
      <c r="F1084" s="42"/>
      <c r="G1084" s="42"/>
      <c r="H1084" s="42"/>
      <c r="I1084" s="42"/>
      <c r="J1084" s="42"/>
      <c r="K1084" s="42"/>
      <c r="L1084" s="42"/>
      <c r="M1084" s="43"/>
      <c r="N1084" s="44"/>
      <c r="O1084" s="45"/>
      <c r="P1084" s="46"/>
    </row>
    <row r="1085" spans="1:16" ht="9.75" customHeight="1">
      <c r="A1085" s="5"/>
      <c r="B1085" s="40" t="s">
        <v>300</v>
      </c>
      <c r="C1085" s="40"/>
      <c r="D1085" s="41"/>
      <c r="E1085" s="42"/>
      <c r="F1085" s="42"/>
      <c r="G1085" s="42"/>
      <c r="H1085" s="42"/>
      <c r="I1085" s="42"/>
      <c r="J1085" s="42"/>
      <c r="K1085" s="42"/>
      <c r="L1085" s="42"/>
      <c r="M1085" s="43"/>
      <c r="N1085" s="44"/>
      <c r="O1085" s="45"/>
      <c r="P1085" s="46"/>
    </row>
    <row r="1086" spans="1:16" ht="9.75" customHeight="1">
      <c r="A1086" s="5"/>
      <c r="B1086" s="40" t="s">
        <v>300</v>
      </c>
      <c r="C1086" s="40"/>
      <c r="D1086" s="41"/>
      <c r="E1086" s="42"/>
      <c r="F1086" s="42"/>
      <c r="G1086" s="42"/>
      <c r="H1086" s="42"/>
      <c r="I1086" s="42"/>
      <c r="J1086" s="42"/>
      <c r="K1086" s="42"/>
      <c r="L1086" s="42"/>
      <c r="M1086" s="43"/>
      <c r="N1086" s="44"/>
      <c r="O1086" s="45"/>
      <c r="P1086" s="46"/>
    </row>
    <row r="1087" spans="1:16" ht="9.75" customHeight="1">
      <c r="A1087" s="5"/>
      <c r="B1087" s="40" t="s">
        <v>300</v>
      </c>
      <c r="C1087" s="40"/>
      <c r="D1087" s="41"/>
      <c r="E1087" s="42"/>
      <c r="F1087" s="42"/>
      <c r="G1087" s="42"/>
      <c r="H1087" s="42"/>
      <c r="I1087" s="42"/>
      <c r="J1087" s="42"/>
      <c r="K1087" s="42"/>
      <c r="L1087" s="42"/>
      <c r="M1087" s="43"/>
      <c r="N1087" s="44"/>
      <c r="O1087" s="45"/>
      <c r="P1087" s="46"/>
    </row>
    <row r="1088" spans="1:16" ht="9.75" customHeight="1">
      <c r="A1088" s="5"/>
      <c r="B1088" s="40" t="s">
        <v>300</v>
      </c>
      <c r="C1088" s="40"/>
      <c r="D1088" s="41"/>
      <c r="E1088" s="42"/>
      <c r="F1088" s="42"/>
      <c r="G1088" s="42"/>
      <c r="H1088" s="42"/>
      <c r="I1088" s="42"/>
      <c r="J1088" s="42"/>
      <c r="K1088" s="42"/>
      <c r="L1088" s="42"/>
      <c r="M1088" s="43"/>
      <c r="N1088" s="44"/>
      <c r="O1088" s="45"/>
      <c r="P1088" s="46"/>
    </row>
    <row r="1089" spans="1:16" ht="9.75" customHeight="1">
      <c r="A1089" s="5"/>
      <c r="B1089" s="40" t="s">
        <v>301</v>
      </c>
      <c r="C1089" s="40"/>
      <c r="D1089" s="41"/>
      <c r="E1089" s="42"/>
      <c r="F1089" s="42"/>
      <c r="G1089" s="42"/>
      <c r="H1089" s="42"/>
      <c r="I1089" s="42"/>
      <c r="J1089" s="42"/>
      <c r="K1089" s="42"/>
      <c r="L1089" s="42"/>
      <c r="M1089" s="43"/>
      <c r="N1089" s="44"/>
      <c r="O1089" s="45"/>
      <c r="P1089" s="46"/>
    </row>
    <row r="1090" spans="1:16" ht="9.75" customHeight="1">
      <c r="A1090" s="5"/>
      <c r="B1090" s="40" t="s">
        <v>109</v>
      </c>
      <c r="C1090" s="40"/>
      <c r="D1090" s="41"/>
      <c r="E1090" s="42"/>
      <c r="F1090" s="42"/>
      <c r="G1090" s="42"/>
      <c r="H1090" s="42"/>
      <c r="I1090" s="42"/>
      <c r="J1090" s="42"/>
      <c r="K1090" s="42"/>
      <c r="L1090" s="42"/>
      <c r="M1090" s="43"/>
      <c r="N1090" s="44"/>
      <c r="O1090" s="45"/>
      <c r="P1090" s="46"/>
    </row>
    <row r="1091" spans="1:16" ht="9.75" customHeight="1">
      <c r="A1091" s="5"/>
      <c r="B1091" s="40" t="s">
        <v>296</v>
      </c>
      <c r="C1091" s="40"/>
      <c r="D1091" s="41"/>
      <c r="E1091" s="42"/>
      <c r="F1091" s="42"/>
      <c r="G1091" s="42"/>
      <c r="H1091" s="42"/>
      <c r="I1091" s="42"/>
      <c r="J1091" s="42"/>
      <c r="K1091" s="42"/>
      <c r="L1091" s="42"/>
      <c r="M1091" s="43"/>
      <c r="N1091" s="44"/>
      <c r="O1091" s="45"/>
      <c r="P1091" s="46"/>
    </row>
    <row r="1092" spans="1:16" ht="9.75" customHeight="1">
      <c r="A1092" s="5"/>
      <c r="B1092" s="40" t="s">
        <v>297</v>
      </c>
      <c r="C1092" s="40"/>
      <c r="D1092" s="41"/>
      <c r="E1092" s="42"/>
      <c r="F1092" s="42"/>
      <c r="G1092" s="42"/>
      <c r="H1092" s="42"/>
      <c r="I1092" s="42"/>
      <c r="J1092" s="42"/>
      <c r="K1092" s="42"/>
      <c r="L1092" s="42"/>
      <c r="M1092" s="43"/>
      <c r="N1092" s="44"/>
      <c r="O1092" s="45"/>
      <c r="P1092" s="46"/>
    </row>
    <row r="1093" spans="1:16" ht="9.75" customHeight="1">
      <c r="A1093" s="5"/>
      <c r="B1093" s="40" t="s">
        <v>4</v>
      </c>
      <c r="C1093" s="40"/>
      <c r="D1093" s="41"/>
      <c r="E1093" s="42"/>
      <c r="F1093" s="42"/>
      <c r="G1093" s="42"/>
      <c r="H1093" s="42"/>
      <c r="I1093" s="42"/>
      <c r="J1093" s="42"/>
      <c r="K1093" s="42"/>
      <c r="L1093" s="42"/>
      <c r="M1093" s="43"/>
      <c r="N1093" s="44"/>
      <c r="O1093" s="45"/>
      <c r="P1093" s="46"/>
    </row>
    <row r="1094" spans="1:16" ht="9.75" customHeight="1">
      <c r="A1094" s="47"/>
      <c r="B1094" s="48" t="s">
        <v>5</v>
      </c>
      <c r="C1094" s="48">
        <f aca="true" t="shared" si="108" ref="C1094:M1094">SUM(C1079:C1083,C1089:C1093)</f>
        <v>82</v>
      </c>
      <c r="D1094" s="49">
        <f t="shared" si="108"/>
        <v>60</v>
      </c>
      <c r="E1094" s="50">
        <f t="shared" si="108"/>
        <v>22</v>
      </c>
      <c r="F1094" s="50">
        <f t="shared" si="108"/>
        <v>7</v>
      </c>
      <c r="G1094" s="50">
        <f t="shared" si="108"/>
        <v>4</v>
      </c>
      <c r="H1094" s="50">
        <f t="shared" si="108"/>
        <v>8</v>
      </c>
      <c r="I1094" s="50">
        <f t="shared" si="108"/>
        <v>20</v>
      </c>
      <c r="J1094" s="50">
        <f t="shared" si="108"/>
        <v>9</v>
      </c>
      <c r="K1094" s="50">
        <f t="shared" si="108"/>
        <v>8</v>
      </c>
      <c r="L1094" s="50">
        <f t="shared" si="108"/>
        <v>19</v>
      </c>
      <c r="M1094" s="51">
        <f t="shared" si="108"/>
        <v>43</v>
      </c>
      <c r="N1094" s="52">
        <f>MIN(D1094:M1094)</f>
        <v>4</v>
      </c>
      <c r="O1094" s="53">
        <f>C1094-N1094</f>
        <v>78</v>
      </c>
      <c r="P1094" s="54">
        <f>O1094/C1094</f>
        <v>0.9512195121951219</v>
      </c>
    </row>
    <row r="1095" spans="1:16" ht="9.75" customHeight="1">
      <c r="A1095" s="39" t="s">
        <v>62</v>
      </c>
      <c r="B1095" s="55" t="s">
        <v>0</v>
      </c>
      <c r="C1095" s="55"/>
      <c r="D1095" s="56"/>
      <c r="E1095" s="57"/>
      <c r="F1095" s="57"/>
      <c r="G1095" s="57"/>
      <c r="H1095" s="57"/>
      <c r="I1095" s="57"/>
      <c r="J1095" s="57"/>
      <c r="K1095" s="57"/>
      <c r="L1095" s="57"/>
      <c r="M1095" s="58"/>
      <c r="N1095" s="59"/>
      <c r="O1095" s="60"/>
      <c r="P1095" s="61"/>
    </row>
    <row r="1096" spans="1:16" ht="9.75" customHeight="1">
      <c r="A1096" s="5"/>
      <c r="B1096" s="40" t="s">
        <v>1</v>
      </c>
      <c r="C1096" s="40">
        <v>44</v>
      </c>
      <c r="D1096" s="41">
        <v>43</v>
      </c>
      <c r="E1096" s="42">
        <v>32</v>
      </c>
      <c r="F1096" s="42">
        <v>28</v>
      </c>
      <c r="G1096" s="42">
        <v>26</v>
      </c>
      <c r="H1096" s="42">
        <v>24</v>
      </c>
      <c r="I1096" s="42">
        <v>28</v>
      </c>
      <c r="J1096" s="42">
        <v>27</v>
      </c>
      <c r="K1096" s="42">
        <v>28</v>
      </c>
      <c r="L1096" s="42">
        <v>30</v>
      </c>
      <c r="M1096" s="43">
        <v>33</v>
      </c>
      <c r="N1096" s="44">
        <f>MIN(D1096:M1096)</f>
        <v>24</v>
      </c>
      <c r="O1096" s="45">
        <f>C1096-N1096</f>
        <v>20</v>
      </c>
      <c r="P1096" s="46">
        <f>O1096/C1096</f>
        <v>0.45454545454545453</v>
      </c>
    </row>
    <row r="1097" spans="1:16" ht="9.75" customHeight="1">
      <c r="A1097" s="5"/>
      <c r="B1097" s="40" t="s">
        <v>2</v>
      </c>
      <c r="C1097" s="40"/>
      <c r="D1097" s="41"/>
      <c r="E1097" s="42"/>
      <c r="F1097" s="42"/>
      <c r="G1097" s="42"/>
      <c r="H1097" s="42"/>
      <c r="I1097" s="42"/>
      <c r="J1097" s="42"/>
      <c r="K1097" s="42"/>
      <c r="L1097" s="42"/>
      <c r="M1097" s="43"/>
      <c r="N1097" s="44"/>
      <c r="O1097" s="45"/>
      <c r="P1097" s="46"/>
    </row>
    <row r="1098" spans="1:16" ht="9.75" customHeight="1">
      <c r="A1098" s="5"/>
      <c r="B1098" s="40" t="s">
        <v>495</v>
      </c>
      <c r="C1098" s="40"/>
      <c r="D1098" s="41"/>
      <c r="E1098" s="42"/>
      <c r="F1098" s="42"/>
      <c r="G1098" s="42"/>
      <c r="H1098" s="42"/>
      <c r="I1098" s="42"/>
      <c r="J1098" s="42"/>
      <c r="K1098" s="42"/>
      <c r="L1098" s="42"/>
      <c r="M1098" s="43"/>
      <c r="N1098" s="44"/>
      <c r="O1098" s="45"/>
      <c r="P1098" s="46"/>
    </row>
    <row r="1099" spans="1:16" ht="9.75" customHeight="1">
      <c r="A1099" s="5"/>
      <c r="B1099" s="40" t="s">
        <v>3</v>
      </c>
      <c r="C1099" s="40"/>
      <c r="D1099" s="41"/>
      <c r="E1099" s="42"/>
      <c r="F1099" s="42"/>
      <c r="G1099" s="42"/>
      <c r="H1099" s="42"/>
      <c r="I1099" s="42"/>
      <c r="J1099" s="42"/>
      <c r="K1099" s="42"/>
      <c r="L1099" s="42"/>
      <c r="M1099" s="43"/>
      <c r="N1099" s="44"/>
      <c r="O1099" s="45"/>
      <c r="P1099" s="46"/>
    </row>
    <row r="1100" spans="1:16" ht="9.75" customHeight="1">
      <c r="A1100" s="5"/>
      <c r="B1100" s="40" t="s">
        <v>300</v>
      </c>
      <c r="C1100" s="40"/>
      <c r="D1100" s="41"/>
      <c r="E1100" s="42"/>
      <c r="F1100" s="42"/>
      <c r="G1100" s="42"/>
      <c r="H1100" s="42"/>
      <c r="I1100" s="42"/>
      <c r="J1100" s="42"/>
      <c r="K1100" s="42"/>
      <c r="L1100" s="42"/>
      <c r="M1100" s="43"/>
      <c r="N1100" s="44"/>
      <c r="O1100" s="45"/>
      <c r="P1100" s="46"/>
    </row>
    <row r="1101" spans="1:16" ht="9.75" customHeight="1">
      <c r="A1101" s="5"/>
      <c r="B1101" s="40" t="s">
        <v>300</v>
      </c>
      <c r="C1101" s="40"/>
      <c r="D1101" s="41"/>
      <c r="E1101" s="42"/>
      <c r="F1101" s="42"/>
      <c r="G1101" s="42"/>
      <c r="H1101" s="42"/>
      <c r="I1101" s="42"/>
      <c r="J1101" s="42"/>
      <c r="K1101" s="42"/>
      <c r="L1101" s="42"/>
      <c r="M1101" s="43"/>
      <c r="N1101" s="44"/>
      <c r="O1101" s="45"/>
      <c r="P1101" s="46"/>
    </row>
    <row r="1102" spans="1:16" ht="9.75" customHeight="1">
      <c r="A1102" s="5"/>
      <c r="B1102" s="40" t="s">
        <v>300</v>
      </c>
      <c r="C1102" s="40"/>
      <c r="D1102" s="41"/>
      <c r="E1102" s="42"/>
      <c r="F1102" s="42"/>
      <c r="G1102" s="42"/>
      <c r="H1102" s="42"/>
      <c r="I1102" s="42"/>
      <c r="J1102" s="42"/>
      <c r="K1102" s="42"/>
      <c r="L1102" s="42"/>
      <c r="M1102" s="43"/>
      <c r="N1102" s="44"/>
      <c r="O1102" s="45"/>
      <c r="P1102" s="46"/>
    </row>
    <row r="1103" spans="1:16" ht="9.75" customHeight="1">
      <c r="A1103" s="5"/>
      <c r="B1103" s="40" t="s">
        <v>300</v>
      </c>
      <c r="C1103" s="40"/>
      <c r="D1103" s="41"/>
      <c r="E1103" s="42"/>
      <c r="F1103" s="42"/>
      <c r="G1103" s="42"/>
      <c r="H1103" s="42"/>
      <c r="I1103" s="42"/>
      <c r="J1103" s="42"/>
      <c r="K1103" s="42"/>
      <c r="L1103" s="42"/>
      <c r="M1103" s="43"/>
      <c r="N1103" s="44"/>
      <c r="O1103" s="45"/>
      <c r="P1103" s="46"/>
    </row>
    <row r="1104" spans="1:16" ht="9.75" customHeight="1">
      <c r="A1104" s="5"/>
      <c r="B1104" s="40" t="s">
        <v>300</v>
      </c>
      <c r="C1104" s="40"/>
      <c r="D1104" s="41"/>
      <c r="E1104" s="42"/>
      <c r="F1104" s="42"/>
      <c r="G1104" s="42"/>
      <c r="H1104" s="42"/>
      <c r="I1104" s="42"/>
      <c r="J1104" s="42"/>
      <c r="K1104" s="42"/>
      <c r="L1104" s="42"/>
      <c r="M1104" s="43"/>
      <c r="N1104" s="44"/>
      <c r="O1104" s="45"/>
      <c r="P1104" s="46"/>
    </row>
    <row r="1105" spans="1:16" ht="9.75" customHeight="1">
      <c r="A1105" s="5"/>
      <c r="B1105" s="40" t="s">
        <v>301</v>
      </c>
      <c r="C1105" s="40"/>
      <c r="D1105" s="41"/>
      <c r="E1105" s="42"/>
      <c r="F1105" s="42"/>
      <c r="G1105" s="42"/>
      <c r="H1105" s="42"/>
      <c r="I1105" s="42"/>
      <c r="J1105" s="42"/>
      <c r="K1105" s="42"/>
      <c r="L1105" s="42"/>
      <c r="M1105" s="43"/>
      <c r="N1105" s="44"/>
      <c r="O1105" s="45"/>
      <c r="P1105" s="46"/>
    </row>
    <row r="1106" spans="1:16" ht="9.75" customHeight="1">
      <c r="A1106" s="5"/>
      <c r="B1106" s="40" t="s">
        <v>109</v>
      </c>
      <c r="C1106" s="40"/>
      <c r="D1106" s="41"/>
      <c r="E1106" s="42"/>
      <c r="F1106" s="42"/>
      <c r="G1106" s="42"/>
      <c r="H1106" s="42"/>
      <c r="I1106" s="42"/>
      <c r="J1106" s="42"/>
      <c r="K1106" s="42"/>
      <c r="L1106" s="42"/>
      <c r="M1106" s="43"/>
      <c r="N1106" s="44"/>
      <c r="O1106" s="45"/>
      <c r="P1106" s="46"/>
    </row>
    <row r="1107" spans="1:16" ht="9.75" customHeight="1">
      <c r="A1107" s="5"/>
      <c r="B1107" s="40" t="s">
        <v>296</v>
      </c>
      <c r="C1107" s="40"/>
      <c r="D1107" s="41"/>
      <c r="E1107" s="42"/>
      <c r="F1107" s="42"/>
      <c r="G1107" s="42"/>
      <c r="H1107" s="42"/>
      <c r="I1107" s="42"/>
      <c r="J1107" s="42"/>
      <c r="K1107" s="42"/>
      <c r="L1107" s="42"/>
      <c r="M1107" s="43"/>
      <c r="N1107" s="44"/>
      <c r="O1107" s="45"/>
      <c r="P1107" s="46"/>
    </row>
    <row r="1108" spans="1:16" ht="9.75" customHeight="1">
      <c r="A1108" s="5"/>
      <c r="B1108" s="40" t="s">
        <v>297</v>
      </c>
      <c r="C1108" s="40"/>
      <c r="D1108" s="41"/>
      <c r="E1108" s="42"/>
      <c r="F1108" s="42"/>
      <c r="G1108" s="42"/>
      <c r="H1108" s="42"/>
      <c r="I1108" s="42"/>
      <c r="J1108" s="42"/>
      <c r="K1108" s="42"/>
      <c r="L1108" s="42"/>
      <c r="M1108" s="43"/>
      <c r="N1108" s="44"/>
      <c r="O1108" s="45"/>
      <c r="P1108" s="46"/>
    </row>
    <row r="1109" spans="1:16" ht="9.75" customHeight="1">
      <c r="A1109" s="5"/>
      <c r="B1109" s="40" t="s">
        <v>4</v>
      </c>
      <c r="C1109" s="40"/>
      <c r="D1109" s="41"/>
      <c r="E1109" s="42"/>
      <c r="F1109" s="42"/>
      <c r="G1109" s="42"/>
      <c r="H1109" s="42"/>
      <c r="I1109" s="42"/>
      <c r="J1109" s="42"/>
      <c r="K1109" s="42"/>
      <c r="L1109" s="42"/>
      <c r="M1109" s="43"/>
      <c r="N1109" s="44"/>
      <c r="O1109" s="45"/>
      <c r="P1109" s="46"/>
    </row>
    <row r="1110" spans="1:16" ht="9.75" customHeight="1">
      <c r="A1110" s="47"/>
      <c r="B1110" s="48" t="s">
        <v>5</v>
      </c>
      <c r="C1110" s="48">
        <f aca="true" t="shared" si="109" ref="C1110:M1110">SUM(C1095:C1099,C1105:C1109)</f>
        <v>44</v>
      </c>
      <c r="D1110" s="49">
        <f t="shared" si="109"/>
        <v>43</v>
      </c>
      <c r="E1110" s="50">
        <f t="shared" si="109"/>
        <v>32</v>
      </c>
      <c r="F1110" s="50">
        <f t="shared" si="109"/>
        <v>28</v>
      </c>
      <c r="G1110" s="50">
        <f t="shared" si="109"/>
        <v>26</v>
      </c>
      <c r="H1110" s="50">
        <f t="shared" si="109"/>
        <v>24</v>
      </c>
      <c r="I1110" s="50">
        <f t="shared" si="109"/>
        <v>28</v>
      </c>
      <c r="J1110" s="50">
        <f t="shared" si="109"/>
        <v>27</v>
      </c>
      <c r="K1110" s="50">
        <f t="shared" si="109"/>
        <v>28</v>
      </c>
      <c r="L1110" s="50">
        <f t="shared" si="109"/>
        <v>30</v>
      </c>
      <c r="M1110" s="51">
        <f t="shared" si="109"/>
        <v>33</v>
      </c>
      <c r="N1110" s="52">
        <f>MIN(D1110:M1110)</f>
        <v>24</v>
      </c>
      <c r="O1110" s="53">
        <f>C1110-N1110</f>
        <v>20</v>
      </c>
      <c r="P1110" s="54">
        <f>O1110/C1110</f>
        <v>0.45454545454545453</v>
      </c>
    </row>
    <row r="1111" spans="1:16" ht="9.75" customHeight="1">
      <c r="A1111" s="39" t="s">
        <v>63</v>
      </c>
      <c r="B1111" s="55" t="s">
        <v>0</v>
      </c>
      <c r="C1111" s="55"/>
      <c r="D1111" s="56"/>
      <c r="E1111" s="57"/>
      <c r="F1111" s="57"/>
      <c r="G1111" s="57"/>
      <c r="H1111" s="57"/>
      <c r="I1111" s="57"/>
      <c r="J1111" s="57"/>
      <c r="K1111" s="57"/>
      <c r="L1111" s="57"/>
      <c r="M1111" s="58"/>
      <c r="N1111" s="59"/>
      <c r="O1111" s="60"/>
      <c r="P1111" s="61"/>
    </row>
    <row r="1112" spans="1:16" ht="9.75" customHeight="1">
      <c r="A1112" s="5"/>
      <c r="B1112" s="40" t="s">
        <v>1</v>
      </c>
      <c r="C1112" s="40"/>
      <c r="D1112" s="41"/>
      <c r="E1112" s="42"/>
      <c r="F1112" s="42"/>
      <c r="G1112" s="42"/>
      <c r="H1112" s="42"/>
      <c r="I1112" s="42"/>
      <c r="J1112" s="42"/>
      <c r="K1112" s="42"/>
      <c r="L1112" s="42"/>
      <c r="M1112" s="43"/>
      <c r="N1112" s="44"/>
      <c r="O1112" s="45"/>
      <c r="P1112" s="46"/>
    </row>
    <row r="1113" spans="1:16" ht="9.75" customHeight="1">
      <c r="A1113" s="5"/>
      <c r="B1113" s="40" t="s">
        <v>2</v>
      </c>
      <c r="C1113" s="40"/>
      <c r="D1113" s="41"/>
      <c r="E1113" s="42"/>
      <c r="F1113" s="42"/>
      <c r="G1113" s="42"/>
      <c r="H1113" s="42"/>
      <c r="I1113" s="42"/>
      <c r="J1113" s="42"/>
      <c r="K1113" s="42"/>
      <c r="L1113" s="42"/>
      <c r="M1113" s="43"/>
      <c r="N1113" s="44"/>
      <c r="O1113" s="45"/>
      <c r="P1113" s="46"/>
    </row>
    <row r="1114" spans="1:16" ht="9.75" customHeight="1">
      <c r="A1114" s="5"/>
      <c r="B1114" s="40" t="s">
        <v>495</v>
      </c>
      <c r="C1114" s="40">
        <v>15</v>
      </c>
      <c r="D1114" s="41">
        <v>12</v>
      </c>
      <c r="E1114" s="42">
        <v>7</v>
      </c>
      <c r="F1114" s="42">
        <v>4</v>
      </c>
      <c r="G1114" s="42">
        <v>2</v>
      </c>
      <c r="H1114" s="42">
        <v>4</v>
      </c>
      <c r="I1114" s="42">
        <v>6</v>
      </c>
      <c r="J1114" s="42">
        <v>4</v>
      </c>
      <c r="K1114" s="42">
        <v>4</v>
      </c>
      <c r="L1114" s="42">
        <v>4</v>
      </c>
      <c r="M1114" s="43">
        <v>4</v>
      </c>
      <c r="N1114" s="44">
        <f>MIN(D1114:M1114)</f>
        <v>2</v>
      </c>
      <c r="O1114" s="45">
        <f>C1114-N1114</f>
        <v>13</v>
      </c>
      <c r="P1114" s="46">
        <f>O1114/C1114</f>
        <v>0.8666666666666667</v>
      </c>
    </row>
    <row r="1115" spans="1:16" ht="9.75" customHeight="1">
      <c r="A1115" s="5"/>
      <c r="B1115" s="40" t="s">
        <v>3</v>
      </c>
      <c r="C1115" s="40"/>
      <c r="D1115" s="41"/>
      <c r="E1115" s="42"/>
      <c r="F1115" s="42"/>
      <c r="G1115" s="42"/>
      <c r="H1115" s="42"/>
      <c r="I1115" s="42"/>
      <c r="J1115" s="42"/>
      <c r="K1115" s="42"/>
      <c r="L1115" s="42"/>
      <c r="M1115" s="43"/>
      <c r="N1115" s="44"/>
      <c r="O1115" s="45"/>
      <c r="P1115" s="46"/>
    </row>
    <row r="1116" spans="1:16" ht="9.75" customHeight="1">
      <c r="A1116" s="5"/>
      <c r="B1116" s="40" t="s">
        <v>300</v>
      </c>
      <c r="C1116" s="40"/>
      <c r="D1116" s="41"/>
      <c r="E1116" s="42"/>
      <c r="F1116" s="42"/>
      <c r="G1116" s="42"/>
      <c r="H1116" s="42"/>
      <c r="I1116" s="42"/>
      <c r="J1116" s="42"/>
      <c r="K1116" s="42"/>
      <c r="L1116" s="42"/>
      <c r="M1116" s="43"/>
      <c r="N1116" s="44"/>
      <c r="O1116" s="45"/>
      <c r="P1116" s="46"/>
    </row>
    <row r="1117" spans="1:16" ht="9.75" customHeight="1">
      <c r="A1117" s="5"/>
      <c r="B1117" s="40" t="s">
        <v>300</v>
      </c>
      <c r="C1117" s="40"/>
      <c r="D1117" s="41"/>
      <c r="E1117" s="42"/>
      <c r="F1117" s="42"/>
      <c r="G1117" s="42"/>
      <c r="H1117" s="42"/>
      <c r="I1117" s="42"/>
      <c r="J1117" s="42"/>
      <c r="K1117" s="42"/>
      <c r="L1117" s="42"/>
      <c r="M1117" s="43"/>
      <c r="N1117" s="44"/>
      <c r="O1117" s="45"/>
      <c r="P1117" s="46"/>
    </row>
    <row r="1118" spans="1:16" ht="9.75" customHeight="1">
      <c r="A1118" s="5"/>
      <c r="B1118" s="40" t="s">
        <v>300</v>
      </c>
      <c r="C1118" s="40"/>
      <c r="D1118" s="41"/>
      <c r="E1118" s="42"/>
      <c r="F1118" s="42"/>
      <c r="G1118" s="42"/>
      <c r="H1118" s="42"/>
      <c r="I1118" s="42"/>
      <c r="J1118" s="42"/>
      <c r="K1118" s="42"/>
      <c r="L1118" s="42"/>
      <c r="M1118" s="43"/>
      <c r="N1118" s="44"/>
      <c r="O1118" s="45"/>
      <c r="P1118" s="46"/>
    </row>
    <row r="1119" spans="1:16" ht="9.75" customHeight="1">
      <c r="A1119" s="5"/>
      <c r="B1119" s="40" t="s">
        <v>300</v>
      </c>
      <c r="C1119" s="40"/>
      <c r="D1119" s="41"/>
      <c r="E1119" s="42"/>
      <c r="F1119" s="42"/>
      <c r="G1119" s="42"/>
      <c r="H1119" s="42"/>
      <c r="I1119" s="42"/>
      <c r="J1119" s="42"/>
      <c r="K1119" s="42"/>
      <c r="L1119" s="42"/>
      <c r="M1119" s="43"/>
      <c r="N1119" s="44"/>
      <c r="O1119" s="45"/>
      <c r="P1119" s="46"/>
    </row>
    <row r="1120" spans="1:16" ht="9.75" customHeight="1">
      <c r="A1120" s="5"/>
      <c r="B1120" s="40" t="s">
        <v>300</v>
      </c>
      <c r="C1120" s="40"/>
      <c r="D1120" s="41"/>
      <c r="E1120" s="42"/>
      <c r="F1120" s="42"/>
      <c r="G1120" s="42"/>
      <c r="H1120" s="42"/>
      <c r="I1120" s="42"/>
      <c r="J1120" s="42"/>
      <c r="K1120" s="42"/>
      <c r="L1120" s="42"/>
      <c r="M1120" s="43"/>
      <c r="N1120" s="44"/>
      <c r="O1120" s="45"/>
      <c r="P1120" s="46"/>
    </row>
    <row r="1121" spans="1:16" ht="9.75" customHeight="1">
      <c r="A1121" s="5"/>
      <c r="B1121" s="40" t="s">
        <v>301</v>
      </c>
      <c r="C1121" s="40"/>
      <c r="D1121" s="41"/>
      <c r="E1121" s="42"/>
      <c r="F1121" s="42"/>
      <c r="G1121" s="42"/>
      <c r="H1121" s="42"/>
      <c r="I1121" s="42"/>
      <c r="J1121" s="42"/>
      <c r="K1121" s="42"/>
      <c r="L1121" s="42"/>
      <c r="M1121" s="43"/>
      <c r="N1121" s="44"/>
      <c r="O1121" s="45"/>
      <c r="P1121" s="46"/>
    </row>
    <row r="1122" spans="1:16" ht="9.75" customHeight="1">
      <c r="A1122" s="5"/>
      <c r="B1122" s="40" t="s">
        <v>109</v>
      </c>
      <c r="C1122" s="40"/>
      <c r="D1122" s="41"/>
      <c r="E1122" s="42"/>
      <c r="F1122" s="42"/>
      <c r="G1122" s="42"/>
      <c r="H1122" s="42"/>
      <c r="I1122" s="42"/>
      <c r="J1122" s="42"/>
      <c r="K1122" s="42"/>
      <c r="L1122" s="42"/>
      <c r="M1122" s="43"/>
      <c r="N1122" s="44"/>
      <c r="O1122" s="45"/>
      <c r="P1122" s="46"/>
    </row>
    <row r="1123" spans="1:16" ht="9.75" customHeight="1">
      <c r="A1123" s="5"/>
      <c r="B1123" s="40" t="s">
        <v>296</v>
      </c>
      <c r="C1123" s="40"/>
      <c r="D1123" s="41"/>
      <c r="E1123" s="42"/>
      <c r="F1123" s="42"/>
      <c r="G1123" s="42"/>
      <c r="H1123" s="42"/>
      <c r="I1123" s="42"/>
      <c r="J1123" s="42"/>
      <c r="K1123" s="42"/>
      <c r="L1123" s="42"/>
      <c r="M1123" s="43"/>
      <c r="N1123" s="44"/>
      <c r="O1123" s="45"/>
      <c r="P1123" s="46"/>
    </row>
    <row r="1124" spans="1:16" ht="9.75" customHeight="1">
      <c r="A1124" s="5"/>
      <c r="B1124" s="40" t="s">
        <v>297</v>
      </c>
      <c r="C1124" s="40"/>
      <c r="D1124" s="41"/>
      <c r="E1124" s="42"/>
      <c r="F1124" s="42"/>
      <c r="G1124" s="42"/>
      <c r="H1124" s="42"/>
      <c r="I1124" s="42"/>
      <c r="J1124" s="42"/>
      <c r="K1124" s="42"/>
      <c r="L1124" s="42"/>
      <c r="M1124" s="43"/>
      <c r="N1124" s="44"/>
      <c r="O1124" s="45"/>
      <c r="P1124" s="46"/>
    </row>
    <row r="1125" spans="1:16" ht="9.75" customHeight="1">
      <c r="A1125" s="5"/>
      <c r="B1125" s="40" t="s">
        <v>4</v>
      </c>
      <c r="C1125" s="40"/>
      <c r="D1125" s="41"/>
      <c r="E1125" s="42"/>
      <c r="F1125" s="42"/>
      <c r="G1125" s="42"/>
      <c r="H1125" s="42"/>
      <c r="I1125" s="42"/>
      <c r="J1125" s="42"/>
      <c r="K1125" s="42"/>
      <c r="L1125" s="42"/>
      <c r="M1125" s="43"/>
      <c r="N1125" s="44"/>
      <c r="O1125" s="45"/>
      <c r="P1125" s="46"/>
    </row>
    <row r="1126" spans="1:16" ht="9.75" customHeight="1">
      <c r="A1126" s="47"/>
      <c r="B1126" s="48" t="s">
        <v>5</v>
      </c>
      <c r="C1126" s="48">
        <f aca="true" t="shared" si="110" ref="C1126:M1126">SUM(C1111:C1115,C1121:C1125)</f>
        <v>15</v>
      </c>
      <c r="D1126" s="49">
        <f t="shared" si="110"/>
        <v>12</v>
      </c>
      <c r="E1126" s="50">
        <f t="shared" si="110"/>
        <v>7</v>
      </c>
      <c r="F1126" s="50">
        <f t="shared" si="110"/>
        <v>4</v>
      </c>
      <c r="G1126" s="50">
        <f t="shared" si="110"/>
        <v>2</v>
      </c>
      <c r="H1126" s="50">
        <f t="shared" si="110"/>
        <v>4</v>
      </c>
      <c r="I1126" s="50">
        <f t="shared" si="110"/>
        <v>6</v>
      </c>
      <c r="J1126" s="50">
        <f t="shared" si="110"/>
        <v>4</v>
      </c>
      <c r="K1126" s="50">
        <f t="shared" si="110"/>
        <v>4</v>
      </c>
      <c r="L1126" s="50">
        <f t="shared" si="110"/>
        <v>4</v>
      </c>
      <c r="M1126" s="51">
        <f t="shared" si="110"/>
        <v>4</v>
      </c>
      <c r="N1126" s="52">
        <f>MIN(D1126:M1126)</f>
        <v>2</v>
      </c>
      <c r="O1126" s="53">
        <f>C1126-N1126</f>
        <v>13</v>
      </c>
      <c r="P1126" s="54">
        <f>O1126/C1126</f>
        <v>0.8666666666666667</v>
      </c>
    </row>
    <row r="1127" spans="1:16" ht="9.75" customHeight="1">
      <c r="A1127" s="39" t="s">
        <v>64</v>
      </c>
      <c r="B1127" s="55" t="s">
        <v>0</v>
      </c>
      <c r="C1127" s="55"/>
      <c r="D1127" s="56"/>
      <c r="E1127" s="57"/>
      <c r="F1127" s="57"/>
      <c r="G1127" s="57"/>
      <c r="H1127" s="57"/>
      <c r="I1127" s="57"/>
      <c r="J1127" s="57"/>
      <c r="K1127" s="57"/>
      <c r="L1127" s="57"/>
      <c r="M1127" s="58"/>
      <c r="N1127" s="59"/>
      <c r="O1127" s="60"/>
      <c r="P1127" s="61"/>
    </row>
    <row r="1128" spans="1:16" ht="9.75" customHeight="1">
      <c r="A1128" s="5"/>
      <c r="B1128" s="40" t="s">
        <v>1</v>
      </c>
      <c r="C1128" s="40"/>
      <c r="D1128" s="41"/>
      <c r="E1128" s="42"/>
      <c r="F1128" s="42"/>
      <c r="G1128" s="42"/>
      <c r="H1128" s="42"/>
      <c r="I1128" s="42"/>
      <c r="J1128" s="42"/>
      <c r="K1128" s="42"/>
      <c r="L1128" s="42"/>
      <c r="M1128" s="43"/>
      <c r="N1128" s="44"/>
      <c r="O1128" s="45"/>
      <c r="P1128" s="46"/>
    </row>
    <row r="1129" spans="1:16" ht="9.75" customHeight="1">
      <c r="A1129" s="5"/>
      <c r="B1129" s="40" t="s">
        <v>2</v>
      </c>
      <c r="C1129" s="40">
        <v>95</v>
      </c>
      <c r="D1129" s="41">
        <v>0</v>
      </c>
      <c r="E1129" s="42">
        <v>0</v>
      </c>
      <c r="F1129" s="42">
        <v>0</v>
      </c>
      <c r="G1129" s="42">
        <v>0</v>
      </c>
      <c r="H1129" s="42">
        <v>0</v>
      </c>
      <c r="I1129" s="42">
        <v>0</v>
      </c>
      <c r="J1129" s="42">
        <v>0</v>
      </c>
      <c r="K1129" s="42">
        <v>0</v>
      </c>
      <c r="L1129" s="42">
        <v>1</v>
      </c>
      <c r="M1129" s="43">
        <v>1</v>
      </c>
      <c r="N1129" s="44">
        <f>MIN(D1129:M1129)</f>
        <v>0</v>
      </c>
      <c r="O1129" s="45">
        <f>C1129-N1129</f>
        <v>95</v>
      </c>
      <c r="P1129" s="46">
        <f>O1129/C1129</f>
        <v>1</v>
      </c>
    </row>
    <row r="1130" spans="1:16" ht="9.75" customHeight="1">
      <c r="A1130" s="5"/>
      <c r="B1130" s="40" t="s">
        <v>495</v>
      </c>
      <c r="C1130" s="40">
        <v>2</v>
      </c>
      <c r="D1130" s="41">
        <v>1</v>
      </c>
      <c r="E1130" s="42">
        <v>1</v>
      </c>
      <c r="F1130" s="42">
        <v>1</v>
      </c>
      <c r="G1130" s="42">
        <v>1</v>
      </c>
      <c r="H1130" s="42">
        <v>1</v>
      </c>
      <c r="I1130" s="42">
        <v>1</v>
      </c>
      <c r="J1130" s="42">
        <v>1</v>
      </c>
      <c r="K1130" s="42">
        <v>1</v>
      </c>
      <c r="L1130" s="42">
        <v>1</v>
      </c>
      <c r="M1130" s="43">
        <v>1</v>
      </c>
      <c r="N1130" s="44">
        <f>MIN(D1130:M1130)</f>
        <v>1</v>
      </c>
      <c r="O1130" s="45">
        <f>C1130-N1130</f>
        <v>1</v>
      </c>
      <c r="P1130" s="46">
        <f>O1130/C1130</f>
        <v>0.5</v>
      </c>
    </row>
    <row r="1131" spans="1:16" ht="9.75" customHeight="1">
      <c r="A1131" s="5"/>
      <c r="B1131" s="40" t="s">
        <v>3</v>
      </c>
      <c r="C1131" s="40"/>
      <c r="D1131" s="41"/>
      <c r="E1131" s="42"/>
      <c r="F1131" s="42"/>
      <c r="G1131" s="42"/>
      <c r="H1131" s="42"/>
      <c r="I1131" s="42"/>
      <c r="J1131" s="42"/>
      <c r="K1131" s="42"/>
      <c r="L1131" s="42"/>
      <c r="M1131" s="43"/>
      <c r="N1131" s="44"/>
      <c r="O1131" s="45"/>
      <c r="P1131" s="46"/>
    </row>
    <row r="1132" spans="1:16" ht="9.75" customHeight="1">
      <c r="A1132" s="5"/>
      <c r="B1132" s="40" t="s">
        <v>300</v>
      </c>
      <c r="C1132" s="40"/>
      <c r="D1132" s="41"/>
      <c r="E1132" s="42"/>
      <c r="F1132" s="42"/>
      <c r="G1132" s="42"/>
      <c r="H1132" s="42"/>
      <c r="I1132" s="42"/>
      <c r="J1132" s="42"/>
      <c r="K1132" s="42"/>
      <c r="L1132" s="42"/>
      <c r="M1132" s="43"/>
      <c r="N1132" s="44"/>
      <c r="O1132" s="45"/>
      <c r="P1132" s="46"/>
    </row>
    <row r="1133" spans="1:16" ht="9.75" customHeight="1">
      <c r="A1133" s="5"/>
      <c r="B1133" s="40" t="s">
        <v>300</v>
      </c>
      <c r="C1133" s="40"/>
      <c r="D1133" s="41"/>
      <c r="E1133" s="42"/>
      <c r="F1133" s="42"/>
      <c r="G1133" s="42"/>
      <c r="H1133" s="42"/>
      <c r="I1133" s="42"/>
      <c r="J1133" s="42"/>
      <c r="K1133" s="42"/>
      <c r="L1133" s="42"/>
      <c r="M1133" s="43"/>
      <c r="N1133" s="44"/>
      <c r="O1133" s="45"/>
      <c r="P1133" s="46"/>
    </row>
    <row r="1134" spans="1:16" ht="9.75" customHeight="1">
      <c r="A1134" s="5"/>
      <c r="B1134" s="40" t="s">
        <v>300</v>
      </c>
      <c r="C1134" s="40"/>
      <c r="D1134" s="41"/>
      <c r="E1134" s="42"/>
      <c r="F1134" s="42"/>
      <c r="G1134" s="42"/>
      <c r="H1134" s="42"/>
      <c r="I1134" s="42"/>
      <c r="J1134" s="42"/>
      <c r="K1134" s="42"/>
      <c r="L1134" s="42"/>
      <c r="M1134" s="43"/>
      <c r="N1134" s="44"/>
      <c r="O1134" s="45"/>
      <c r="P1134" s="46"/>
    </row>
    <row r="1135" spans="1:16" ht="9.75" customHeight="1">
      <c r="A1135" s="5"/>
      <c r="B1135" s="40" t="s">
        <v>300</v>
      </c>
      <c r="C1135" s="40"/>
      <c r="D1135" s="41"/>
      <c r="E1135" s="42"/>
      <c r="F1135" s="42"/>
      <c r="G1135" s="42"/>
      <c r="H1135" s="42"/>
      <c r="I1135" s="42"/>
      <c r="J1135" s="42"/>
      <c r="K1135" s="42"/>
      <c r="L1135" s="42"/>
      <c r="M1135" s="43"/>
      <c r="N1135" s="44"/>
      <c r="O1135" s="45"/>
      <c r="P1135" s="46"/>
    </row>
    <row r="1136" spans="1:16" ht="9.75" customHeight="1">
      <c r="A1136" s="5"/>
      <c r="B1136" s="40" t="s">
        <v>300</v>
      </c>
      <c r="C1136" s="40"/>
      <c r="D1136" s="41"/>
      <c r="E1136" s="42"/>
      <c r="F1136" s="42"/>
      <c r="G1136" s="42"/>
      <c r="H1136" s="42"/>
      <c r="I1136" s="42"/>
      <c r="J1136" s="42"/>
      <c r="K1136" s="42"/>
      <c r="L1136" s="42"/>
      <c r="M1136" s="43"/>
      <c r="N1136" s="44"/>
      <c r="O1136" s="45"/>
      <c r="P1136" s="46"/>
    </row>
    <row r="1137" spans="1:16" ht="9.75" customHeight="1">
      <c r="A1137" s="5"/>
      <c r="B1137" s="40" t="s">
        <v>301</v>
      </c>
      <c r="C1137" s="40"/>
      <c r="D1137" s="41"/>
      <c r="E1137" s="42"/>
      <c r="F1137" s="42"/>
      <c r="G1137" s="42"/>
      <c r="H1137" s="42"/>
      <c r="I1137" s="42"/>
      <c r="J1137" s="42"/>
      <c r="K1137" s="42"/>
      <c r="L1137" s="42"/>
      <c r="M1137" s="43"/>
      <c r="N1137" s="44"/>
      <c r="O1137" s="45"/>
      <c r="P1137" s="46"/>
    </row>
    <row r="1138" spans="1:16" ht="9.75" customHeight="1">
      <c r="A1138" s="5"/>
      <c r="B1138" s="40" t="s">
        <v>109</v>
      </c>
      <c r="C1138" s="40">
        <v>1</v>
      </c>
      <c r="D1138" s="41">
        <v>0</v>
      </c>
      <c r="E1138" s="42">
        <v>0</v>
      </c>
      <c r="F1138" s="42">
        <v>0</v>
      </c>
      <c r="G1138" s="42">
        <v>0</v>
      </c>
      <c r="H1138" s="42">
        <v>0</v>
      </c>
      <c r="I1138" s="42">
        <v>0</v>
      </c>
      <c r="J1138" s="42">
        <v>0</v>
      </c>
      <c r="K1138" s="42">
        <v>0</v>
      </c>
      <c r="L1138" s="42">
        <v>0</v>
      </c>
      <c r="M1138" s="43">
        <v>0</v>
      </c>
      <c r="N1138" s="44">
        <f>MIN(D1138:M1138)</f>
        <v>0</v>
      </c>
      <c r="O1138" s="45">
        <f>C1138-N1138</f>
        <v>1</v>
      </c>
      <c r="P1138" s="46">
        <f>O1138/C1138</f>
        <v>1</v>
      </c>
    </row>
    <row r="1139" spans="1:16" ht="9.75" customHeight="1">
      <c r="A1139" s="5"/>
      <c r="B1139" s="40" t="s">
        <v>296</v>
      </c>
      <c r="C1139" s="40"/>
      <c r="D1139" s="41"/>
      <c r="E1139" s="42"/>
      <c r="F1139" s="42"/>
      <c r="G1139" s="42"/>
      <c r="H1139" s="42"/>
      <c r="I1139" s="42"/>
      <c r="J1139" s="42"/>
      <c r="K1139" s="42"/>
      <c r="L1139" s="42"/>
      <c r="M1139" s="43"/>
      <c r="N1139" s="44"/>
      <c r="O1139" s="45"/>
      <c r="P1139" s="46"/>
    </row>
    <row r="1140" spans="1:16" ht="9.75" customHeight="1">
      <c r="A1140" s="5"/>
      <c r="B1140" s="40" t="s">
        <v>297</v>
      </c>
      <c r="C1140" s="40"/>
      <c r="D1140" s="41"/>
      <c r="E1140" s="42"/>
      <c r="F1140" s="42"/>
      <c r="G1140" s="42"/>
      <c r="H1140" s="42"/>
      <c r="I1140" s="42"/>
      <c r="J1140" s="42"/>
      <c r="K1140" s="42"/>
      <c r="L1140" s="42"/>
      <c r="M1140" s="43"/>
      <c r="N1140" s="44"/>
      <c r="O1140" s="45"/>
      <c r="P1140" s="46"/>
    </row>
    <row r="1141" spans="1:16" ht="9.75" customHeight="1">
      <c r="A1141" s="5"/>
      <c r="B1141" s="40" t="s">
        <v>4</v>
      </c>
      <c r="C1141" s="40">
        <v>2</v>
      </c>
      <c r="D1141" s="41">
        <v>1</v>
      </c>
      <c r="E1141" s="42">
        <v>1</v>
      </c>
      <c r="F1141" s="42">
        <v>1</v>
      </c>
      <c r="G1141" s="42">
        <v>1</v>
      </c>
      <c r="H1141" s="42">
        <v>1</v>
      </c>
      <c r="I1141" s="42">
        <v>1</v>
      </c>
      <c r="J1141" s="42">
        <v>0</v>
      </c>
      <c r="K1141" s="42">
        <v>1</v>
      </c>
      <c r="L1141" s="42">
        <v>1</v>
      </c>
      <c r="M1141" s="43">
        <v>1</v>
      </c>
      <c r="N1141" s="44">
        <f>MIN(D1141:M1141)</f>
        <v>0</v>
      </c>
      <c r="O1141" s="45">
        <f>C1141-N1141</f>
        <v>2</v>
      </c>
      <c r="P1141" s="46">
        <f>O1141/C1141</f>
        <v>1</v>
      </c>
    </row>
    <row r="1142" spans="1:16" ht="9.75" customHeight="1">
      <c r="A1142" s="47"/>
      <c r="B1142" s="48" t="s">
        <v>5</v>
      </c>
      <c r="C1142" s="48">
        <f aca="true" t="shared" si="111" ref="C1142:M1142">SUM(C1127:C1131,C1137:C1141)</f>
        <v>100</v>
      </c>
      <c r="D1142" s="49">
        <f t="shared" si="111"/>
        <v>2</v>
      </c>
      <c r="E1142" s="50">
        <f t="shared" si="111"/>
        <v>2</v>
      </c>
      <c r="F1142" s="50">
        <f t="shared" si="111"/>
        <v>2</v>
      </c>
      <c r="G1142" s="50">
        <f t="shared" si="111"/>
        <v>2</v>
      </c>
      <c r="H1142" s="50">
        <f t="shared" si="111"/>
        <v>2</v>
      </c>
      <c r="I1142" s="50">
        <f t="shared" si="111"/>
        <v>2</v>
      </c>
      <c r="J1142" s="50">
        <f t="shared" si="111"/>
        <v>1</v>
      </c>
      <c r="K1142" s="50">
        <f t="shared" si="111"/>
        <v>2</v>
      </c>
      <c r="L1142" s="50">
        <f t="shared" si="111"/>
        <v>3</v>
      </c>
      <c r="M1142" s="51">
        <f t="shared" si="111"/>
        <v>3</v>
      </c>
      <c r="N1142" s="52">
        <f>MIN(D1142:M1142)</f>
        <v>1</v>
      </c>
      <c r="O1142" s="53">
        <f>C1142-N1142</f>
        <v>99</v>
      </c>
      <c r="P1142" s="54">
        <f>O1142/C1142</f>
        <v>0.99</v>
      </c>
    </row>
    <row r="1143" spans="1:16" ht="9.75" customHeight="1">
      <c r="A1143" s="39" t="s">
        <v>65</v>
      </c>
      <c r="B1143" s="55" t="s">
        <v>0</v>
      </c>
      <c r="C1143" s="55">
        <v>2</v>
      </c>
      <c r="D1143" s="56">
        <v>2</v>
      </c>
      <c r="E1143" s="57">
        <v>2</v>
      </c>
      <c r="F1143" s="57">
        <v>2</v>
      </c>
      <c r="G1143" s="57">
        <v>2</v>
      </c>
      <c r="H1143" s="57">
        <v>2</v>
      </c>
      <c r="I1143" s="57">
        <v>2</v>
      </c>
      <c r="J1143" s="57">
        <v>2</v>
      </c>
      <c r="K1143" s="57">
        <v>2</v>
      </c>
      <c r="L1143" s="57">
        <v>2</v>
      </c>
      <c r="M1143" s="58">
        <v>2</v>
      </c>
      <c r="N1143" s="59">
        <f>MIN(D1143:M1143)</f>
        <v>2</v>
      </c>
      <c r="O1143" s="60">
        <f>C1143-N1143</f>
        <v>0</v>
      </c>
      <c r="P1143" s="61">
        <f>O1143/C1143</f>
        <v>0</v>
      </c>
    </row>
    <row r="1144" spans="1:16" ht="9.75" customHeight="1">
      <c r="A1144" s="5"/>
      <c r="B1144" s="40" t="s">
        <v>1</v>
      </c>
      <c r="C1144" s="40"/>
      <c r="D1144" s="41"/>
      <c r="E1144" s="42"/>
      <c r="F1144" s="42"/>
      <c r="G1144" s="42"/>
      <c r="H1144" s="42"/>
      <c r="I1144" s="42"/>
      <c r="J1144" s="42"/>
      <c r="K1144" s="42"/>
      <c r="L1144" s="42"/>
      <c r="M1144" s="43"/>
      <c r="N1144" s="44"/>
      <c r="O1144" s="45"/>
      <c r="P1144" s="46"/>
    </row>
    <row r="1145" spans="1:16" ht="9.75" customHeight="1">
      <c r="A1145" s="5"/>
      <c r="B1145" s="40" t="s">
        <v>2</v>
      </c>
      <c r="C1145" s="40"/>
      <c r="D1145" s="41"/>
      <c r="E1145" s="42"/>
      <c r="F1145" s="42"/>
      <c r="G1145" s="42"/>
      <c r="H1145" s="42"/>
      <c r="I1145" s="42"/>
      <c r="J1145" s="42"/>
      <c r="K1145" s="42"/>
      <c r="L1145" s="42"/>
      <c r="M1145" s="43"/>
      <c r="N1145" s="44"/>
      <c r="O1145" s="45"/>
      <c r="P1145" s="46"/>
    </row>
    <row r="1146" spans="1:16" ht="9.75" customHeight="1">
      <c r="A1146" s="5"/>
      <c r="B1146" s="40" t="s">
        <v>495</v>
      </c>
      <c r="C1146" s="40">
        <v>3</v>
      </c>
      <c r="D1146" s="41">
        <v>2</v>
      </c>
      <c r="E1146" s="42">
        <v>2</v>
      </c>
      <c r="F1146" s="42">
        <v>2</v>
      </c>
      <c r="G1146" s="42">
        <v>1</v>
      </c>
      <c r="H1146" s="42">
        <v>2</v>
      </c>
      <c r="I1146" s="42">
        <v>2</v>
      </c>
      <c r="J1146" s="42">
        <v>2</v>
      </c>
      <c r="K1146" s="42">
        <v>1</v>
      </c>
      <c r="L1146" s="42">
        <v>1</v>
      </c>
      <c r="M1146" s="43">
        <v>1</v>
      </c>
      <c r="N1146" s="44">
        <f>MIN(D1146:M1146)</f>
        <v>1</v>
      </c>
      <c r="O1146" s="45">
        <f>C1146-N1146</f>
        <v>2</v>
      </c>
      <c r="P1146" s="46">
        <f>O1146/C1146</f>
        <v>0.6666666666666666</v>
      </c>
    </row>
    <row r="1147" spans="1:16" ht="9.75" customHeight="1">
      <c r="A1147" s="5"/>
      <c r="B1147" s="40" t="s">
        <v>3</v>
      </c>
      <c r="C1147" s="40">
        <v>6</v>
      </c>
      <c r="D1147" s="41">
        <v>2</v>
      </c>
      <c r="E1147" s="42">
        <v>3</v>
      </c>
      <c r="F1147" s="42">
        <v>3</v>
      </c>
      <c r="G1147" s="42">
        <v>3</v>
      </c>
      <c r="H1147" s="42">
        <v>3</v>
      </c>
      <c r="I1147" s="42">
        <v>4</v>
      </c>
      <c r="J1147" s="42">
        <v>3</v>
      </c>
      <c r="K1147" s="42">
        <v>3</v>
      </c>
      <c r="L1147" s="42">
        <v>3</v>
      </c>
      <c r="M1147" s="43">
        <v>4</v>
      </c>
      <c r="N1147" s="44">
        <f>MIN(D1147:M1147)</f>
        <v>2</v>
      </c>
      <c r="O1147" s="45">
        <f>C1147-N1147</f>
        <v>4</v>
      </c>
      <c r="P1147" s="46">
        <f>O1147/C1147</f>
        <v>0.6666666666666666</v>
      </c>
    </row>
    <row r="1148" spans="1:16" ht="9.75" customHeight="1">
      <c r="A1148" s="5"/>
      <c r="B1148" s="40" t="s">
        <v>300</v>
      </c>
      <c r="C1148" s="40"/>
      <c r="D1148" s="41"/>
      <c r="E1148" s="42"/>
      <c r="F1148" s="42"/>
      <c r="G1148" s="42"/>
      <c r="H1148" s="42"/>
      <c r="I1148" s="42"/>
      <c r="J1148" s="42"/>
      <c r="K1148" s="42"/>
      <c r="L1148" s="42"/>
      <c r="M1148" s="43"/>
      <c r="N1148" s="44"/>
      <c r="O1148" s="45"/>
      <c r="P1148" s="46"/>
    </row>
    <row r="1149" spans="1:16" ht="9.75" customHeight="1">
      <c r="A1149" s="5"/>
      <c r="B1149" s="40" t="s">
        <v>300</v>
      </c>
      <c r="C1149" s="40"/>
      <c r="D1149" s="41"/>
      <c r="E1149" s="42"/>
      <c r="F1149" s="42"/>
      <c r="G1149" s="42"/>
      <c r="H1149" s="42"/>
      <c r="I1149" s="42"/>
      <c r="J1149" s="42"/>
      <c r="K1149" s="42"/>
      <c r="L1149" s="42"/>
      <c r="M1149" s="43"/>
      <c r="N1149" s="44"/>
      <c r="O1149" s="45"/>
      <c r="P1149" s="46"/>
    </row>
    <row r="1150" spans="1:16" ht="9.75" customHeight="1">
      <c r="A1150" s="5"/>
      <c r="B1150" s="40" t="s">
        <v>300</v>
      </c>
      <c r="C1150" s="40"/>
      <c r="D1150" s="41"/>
      <c r="E1150" s="42"/>
      <c r="F1150" s="42"/>
      <c r="G1150" s="42"/>
      <c r="H1150" s="42"/>
      <c r="I1150" s="42"/>
      <c r="J1150" s="42"/>
      <c r="K1150" s="42"/>
      <c r="L1150" s="42"/>
      <c r="M1150" s="43"/>
      <c r="N1150" s="44"/>
      <c r="O1150" s="45"/>
      <c r="P1150" s="46"/>
    </row>
    <row r="1151" spans="1:16" ht="9.75" customHeight="1">
      <c r="A1151" s="5"/>
      <c r="B1151" s="40" t="s">
        <v>300</v>
      </c>
      <c r="C1151" s="40"/>
      <c r="D1151" s="41"/>
      <c r="E1151" s="42"/>
      <c r="F1151" s="42"/>
      <c r="G1151" s="42"/>
      <c r="H1151" s="42"/>
      <c r="I1151" s="42"/>
      <c r="J1151" s="42"/>
      <c r="K1151" s="42"/>
      <c r="L1151" s="42"/>
      <c r="M1151" s="43"/>
      <c r="N1151" s="44"/>
      <c r="O1151" s="45"/>
      <c r="P1151" s="46"/>
    </row>
    <row r="1152" spans="1:16" ht="9.75" customHeight="1">
      <c r="A1152" s="5"/>
      <c r="B1152" s="40" t="s">
        <v>300</v>
      </c>
      <c r="C1152" s="40"/>
      <c r="D1152" s="41"/>
      <c r="E1152" s="42"/>
      <c r="F1152" s="42"/>
      <c r="G1152" s="42"/>
      <c r="H1152" s="42"/>
      <c r="I1152" s="42"/>
      <c r="J1152" s="42"/>
      <c r="K1152" s="42"/>
      <c r="L1152" s="42"/>
      <c r="M1152" s="43"/>
      <c r="N1152" s="44"/>
      <c r="O1152" s="45"/>
      <c r="P1152" s="46"/>
    </row>
    <row r="1153" spans="1:16" ht="9.75" customHeight="1">
      <c r="A1153" s="5"/>
      <c r="B1153" s="40" t="s">
        <v>301</v>
      </c>
      <c r="C1153" s="40"/>
      <c r="D1153" s="41"/>
      <c r="E1153" s="42"/>
      <c r="F1153" s="42"/>
      <c r="G1153" s="42"/>
      <c r="H1153" s="42"/>
      <c r="I1153" s="42"/>
      <c r="J1153" s="42"/>
      <c r="K1153" s="42"/>
      <c r="L1153" s="42"/>
      <c r="M1153" s="43"/>
      <c r="N1153" s="44"/>
      <c r="O1153" s="45"/>
      <c r="P1153" s="46"/>
    </row>
    <row r="1154" spans="1:16" ht="9.75" customHeight="1">
      <c r="A1154" s="5"/>
      <c r="B1154" s="40" t="s">
        <v>109</v>
      </c>
      <c r="C1154" s="40">
        <v>3</v>
      </c>
      <c r="D1154" s="41">
        <v>2</v>
      </c>
      <c r="E1154" s="42">
        <v>2</v>
      </c>
      <c r="F1154" s="42">
        <v>3</v>
      </c>
      <c r="G1154" s="42">
        <v>3</v>
      </c>
      <c r="H1154" s="42">
        <v>2</v>
      </c>
      <c r="I1154" s="42">
        <v>2</v>
      </c>
      <c r="J1154" s="42">
        <v>2</v>
      </c>
      <c r="K1154" s="42">
        <v>2</v>
      </c>
      <c r="L1154" s="42">
        <v>2</v>
      </c>
      <c r="M1154" s="43">
        <v>2</v>
      </c>
      <c r="N1154" s="44">
        <f>MIN(D1154:M1154)</f>
        <v>2</v>
      </c>
      <c r="O1154" s="45">
        <f>C1154-N1154</f>
        <v>1</v>
      </c>
      <c r="P1154" s="46">
        <f>O1154/C1154</f>
        <v>0.3333333333333333</v>
      </c>
    </row>
    <row r="1155" spans="1:16" ht="9.75" customHeight="1">
      <c r="A1155" s="5"/>
      <c r="B1155" s="40" t="s">
        <v>296</v>
      </c>
      <c r="C1155" s="40"/>
      <c r="D1155" s="41"/>
      <c r="E1155" s="42"/>
      <c r="F1155" s="42"/>
      <c r="G1155" s="42"/>
      <c r="H1155" s="42"/>
      <c r="I1155" s="42"/>
      <c r="J1155" s="42"/>
      <c r="K1155" s="42"/>
      <c r="L1155" s="42"/>
      <c r="M1155" s="43"/>
      <c r="N1155" s="44"/>
      <c r="O1155" s="45"/>
      <c r="P1155" s="46"/>
    </row>
    <row r="1156" spans="1:16" ht="9.75" customHeight="1">
      <c r="A1156" s="5"/>
      <c r="B1156" s="40" t="s">
        <v>297</v>
      </c>
      <c r="C1156" s="40">
        <v>2</v>
      </c>
      <c r="D1156" s="41">
        <v>2</v>
      </c>
      <c r="E1156" s="42">
        <v>1</v>
      </c>
      <c r="F1156" s="42">
        <v>1</v>
      </c>
      <c r="G1156" s="42">
        <v>1</v>
      </c>
      <c r="H1156" s="42">
        <v>1</v>
      </c>
      <c r="I1156" s="42">
        <v>2</v>
      </c>
      <c r="J1156" s="42">
        <v>2</v>
      </c>
      <c r="K1156" s="42">
        <v>2</v>
      </c>
      <c r="L1156" s="42">
        <v>2</v>
      </c>
      <c r="M1156" s="43">
        <v>2</v>
      </c>
      <c r="N1156" s="44">
        <f>MIN(D1156:M1156)</f>
        <v>1</v>
      </c>
      <c r="O1156" s="45">
        <f>C1156-N1156</f>
        <v>1</v>
      </c>
      <c r="P1156" s="46">
        <f>O1156/C1156</f>
        <v>0.5</v>
      </c>
    </row>
    <row r="1157" spans="1:16" ht="9.75" customHeight="1">
      <c r="A1157" s="5"/>
      <c r="B1157" s="40" t="s">
        <v>4</v>
      </c>
      <c r="C1157" s="40">
        <v>8</v>
      </c>
      <c r="D1157" s="41">
        <v>7</v>
      </c>
      <c r="E1157" s="42">
        <v>6</v>
      </c>
      <c r="F1157" s="42">
        <v>5</v>
      </c>
      <c r="G1157" s="42">
        <v>6</v>
      </c>
      <c r="H1157" s="42">
        <v>7</v>
      </c>
      <c r="I1157" s="42">
        <v>6</v>
      </c>
      <c r="J1157" s="42">
        <v>5</v>
      </c>
      <c r="K1157" s="42">
        <v>5</v>
      </c>
      <c r="L1157" s="42">
        <v>4</v>
      </c>
      <c r="M1157" s="43">
        <v>5</v>
      </c>
      <c r="N1157" s="44">
        <f>MIN(D1157:M1157)</f>
        <v>4</v>
      </c>
      <c r="O1157" s="45">
        <f>C1157-N1157</f>
        <v>4</v>
      </c>
      <c r="P1157" s="46">
        <f>O1157/C1157</f>
        <v>0.5</v>
      </c>
    </row>
    <row r="1158" spans="1:16" ht="9.75" customHeight="1">
      <c r="A1158" s="47"/>
      <c r="B1158" s="48" t="s">
        <v>5</v>
      </c>
      <c r="C1158" s="48">
        <f aca="true" t="shared" si="112" ref="C1158:M1158">SUM(C1143:C1147,C1153:C1157)</f>
        <v>24</v>
      </c>
      <c r="D1158" s="49">
        <f t="shared" si="112"/>
        <v>17</v>
      </c>
      <c r="E1158" s="50">
        <f t="shared" si="112"/>
        <v>16</v>
      </c>
      <c r="F1158" s="50">
        <f t="shared" si="112"/>
        <v>16</v>
      </c>
      <c r="G1158" s="50">
        <f t="shared" si="112"/>
        <v>16</v>
      </c>
      <c r="H1158" s="50">
        <f t="shared" si="112"/>
        <v>17</v>
      </c>
      <c r="I1158" s="50">
        <f t="shared" si="112"/>
        <v>18</v>
      </c>
      <c r="J1158" s="50">
        <f t="shared" si="112"/>
        <v>16</v>
      </c>
      <c r="K1158" s="50">
        <f t="shared" si="112"/>
        <v>15</v>
      </c>
      <c r="L1158" s="50">
        <f t="shared" si="112"/>
        <v>14</v>
      </c>
      <c r="M1158" s="51">
        <f t="shared" si="112"/>
        <v>16</v>
      </c>
      <c r="N1158" s="52">
        <f>MIN(D1158:M1158)</f>
        <v>14</v>
      </c>
      <c r="O1158" s="53">
        <f>C1158-N1158</f>
        <v>10</v>
      </c>
      <c r="P1158" s="54">
        <f>O1158/C1158</f>
        <v>0.4166666666666667</v>
      </c>
    </row>
    <row r="1159" spans="1:16" ht="9.75" customHeight="1">
      <c r="A1159" s="39" t="s">
        <v>66</v>
      </c>
      <c r="B1159" s="55" t="s">
        <v>0</v>
      </c>
      <c r="C1159" s="55">
        <v>45</v>
      </c>
      <c r="D1159" s="56">
        <v>37</v>
      </c>
      <c r="E1159" s="57">
        <v>24</v>
      </c>
      <c r="F1159" s="57">
        <v>9</v>
      </c>
      <c r="G1159" s="57">
        <v>1</v>
      </c>
      <c r="H1159" s="57">
        <v>0</v>
      </c>
      <c r="I1159" s="57">
        <v>0</v>
      </c>
      <c r="J1159" s="57">
        <v>1</v>
      </c>
      <c r="K1159" s="57">
        <v>2</v>
      </c>
      <c r="L1159" s="57">
        <v>4</v>
      </c>
      <c r="M1159" s="58">
        <v>9</v>
      </c>
      <c r="N1159" s="59">
        <f>MIN(D1159:M1159)</f>
        <v>0</v>
      </c>
      <c r="O1159" s="60">
        <f>C1159-N1159</f>
        <v>45</v>
      </c>
      <c r="P1159" s="61">
        <f>O1159/C1159</f>
        <v>1</v>
      </c>
    </row>
    <row r="1160" spans="1:16" ht="9.75" customHeight="1">
      <c r="A1160" s="5"/>
      <c r="B1160" s="40" t="s">
        <v>1</v>
      </c>
      <c r="C1160" s="40">
        <v>112</v>
      </c>
      <c r="D1160" s="41">
        <v>20</v>
      </c>
      <c r="E1160" s="42">
        <v>0</v>
      </c>
      <c r="F1160" s="42">
        <v>0</v>
      </c>
      <c r="G1160" s="42">
        <v>0</v>
      </c>
      <c r="H1160" s="42">
        <v>0</v>
      </c>
      <c r="I1160" s="42">
        <v>1</v>
      </c>
      <c r="J1160" s="42">
        <v>1</v>
      </c>
      <c r="K1160" s="42">
        <v>3</v>
      </c>
      <c r="L1160" s="42">
        <v>7</v>
      </c>
      <c r="M1160" s="43">
        <v>18</v>
      </c>
      <c r="N1160" s="44">
        <f>MIN(D1160:M1160)</f>
        <v>0</v>
      </c>
      <c r="O1160" s="45">
        <f>C1160-N1160</f>
        <v>112</v>
      </c>
      <c r="P1160" s="46">
        <f>O1160/C1160</f>
        <v>1</v>
      </c>
    </row>
    <row r="1161" spans="1:16" ht="9.75" customHeight="1">
      <c r="A1161" s="5"/>
      <c r="B1161" s="40" t="s">
        <v>2</v>
      </c>
      <c r="C1161" s="40"/>
      <c r="D1161" s="41"/>
      <c r="E1161" s="42"/>
      <c r="F1161" s="42"/>
      <c r="G1161" s="42"/>
      <c r="H1161" s="42"/>
      <c r="I1161" s="42"/>
      <c r="J1161" s="42"/>
      <c r="K1161" s="42"/>
      <c r="L1161" s="42"/>
      <c r="M1161" s="43"/>
      <c r="N1161" s="44"/>
      <c r="O1161" s="45"/>
      <c r="P1161" s="46"/>
    </row>
    <row r="1162" spans="1:16" ht="9.75" customHeight="1">
      <c r="A1162" s="5"/>
      <c r="B1162" s="40" t="s">
        <v>495</v>
      </c>
      <c r="C1162" s="40">
        <v>11</v>
      </c>
      <c r="D1162" s="41">
        <v>5</v>
      </c>
      <c r="E1162" s="42">
        <v>2</v>
      </c>
      <c r="F1162" s="42">
        <v>0</v>
      </c>
      <c r="G1162" s="42">
        <v>0</v>
      </c>
      <c r="H1162" s="42">
        <v>0</v>
      </c>
      <c r="I1162" s="42">
        <v>1</v>
      </c>
      <c r="J1162" s="42">
        <v>1</v>
      </c>
      <c r="K1162" s="42">
        <v>1</v>
      </c>
      <c r="L1162" s="42">
        <v>1</v>
      </c>
      <c r="M1162" s="43">
        <v>1</v>
      </c>
      <c r="N1162" s="44">
        <f>MIN(D1162:M1162)</f>
        <v>0</v>
      </c>
      <c r="O1162" s="45">
        <f>C1162-N1162</f>
        <v>11</v>
      </c>
      <c r="P1162" s="46">
        <f>O1162/C1162</f>
        <v>1</v>
      </c>
    </row>
    <row r="1163" spans="1:16" ht="9.75" customHeight="1">
      <c r="A1163" s="5"/>
      <c r="B1163" s="40" t="s">
        <v>3</v>
      </c>
      <c r="C1163" s="40">
        <v>2</v>
      </c>
      <c r="D1163" s="41">
        <v>2</v>
      </c>
      <c r="E1163" s="42">
        <v>2</v>
      </c>
      <c r="F1163" s="42">
        <v>2</v>
      </c>
      <c r="G1163" s="42">
        <v>2</v>
      </c>
      <c r="H1163" s="42">
        <v>1</v>
      </c>
      <c r="I1163" s="42">
        <v>1</v>
      </c>
      <c r="J1163" s="42">
        <v>1</v>
      </c>
      <c r="K1163" s="42">
        <v>1</v>
      </c>
      <c r="L1163" s="42">
        <v>1</v>
      </c>
      <c r="M1163" s="43">
        <v>1</v>
      </c>
      <c r="N1163" s="44">
        <f>MIN(D1163:M1163)</f>
        <v>1</v>
      </c>
      <c r="O1163" s="45">
        <f>C1163-N1163</f>
        <v>1</v>
      </c>
      <c r="P1163" s="46">
        <f>O1163/C1163</f>
        <v>0.5</v>
      </c>
    </row>
    <row r="1164" spans="1:16" ht="9.75" customHeight="1">
      <c r="A1164" s="5"/>
      <c r="B1164" s="40" t="s">
        <v>300</v>
      </c>
      <c r="C1164" s="40"/>
      <c r="D1164" s="41"/>
      <c r="E1164" s="42"/>
      <c r="F1164" s="42"/>
      <c r="G1164" s="42"/>
      <c r="H1164" s="42"/>
      <c r="I1164" s="42"/>
      <c r="J1164" s="42"/>
      <c r="K1164" s="42"/>
      <c r="L1164" s="42"/>
      <c r="M1164" s="43"/>
      <c r="N1164" s="44"/>
      <c r="O1164" s="45"/>
      <c r="P1164" s="46"/>
    </row>
    <row r="1165" spans="1:16" ht="9.75" customHeight="1">
      <c r="A1165" s="5"/>
      <c r="B1165" s="40" t="s">
        <v>300</v>
      </c>
      <c r="C1165" s="40"/>
      <c r="D1165" s="41"/>
      <c r="E1165" s="42"/>
      <c r="F1165" s="42"/>
      <c r="G1165" s="42"/>
      <c r="H1165" s="42"/>
      <c r="I1165" s="42"/>
      <c r="J1165" s="42"/>
      <c r="K1165" s="42"/>
      <c r="L1165" s="42"/>
      <c r="M1165" s="43"/>
      <c r="N1165" s="44"/>
      <c r="O1165" s="45"/>
      <c r="P1165" s="46"/>
    </row>
    <row r="1166" spans="1:16" ht="9.75" customHeight="1">
      <c r="A1166" s="5"/>
      <c r="B1166" s="40" t="s">
        <v>300</v>
      </c>
      <c r="C1166" s="40"/>
      <c r="D1166" s="41"/>
      <c r="E1166" s="42"/>
      <c r="F1166" s="42"/>
      <c r="G1166" s="42"/>
      <c r="H1166" s="42"/>
      <c r="I1166" s="42"/>
      <c r="J1166" s="42"/>
      <c r="K1166" s="42"/>
      <c r="L1166" s="42"/>
      <c r="M1166" s="43"/>
      <c r="N1166" s="44"/>
      <c r="O1166" s="45"/>
      <c r="P1166" s="46"/>
    </row>
    <row r="1167" spans="1:16" ht="9.75" customHeight="1">
      <c r="A1167" s="5"/>
      <c r="B1167" s="40" t="s">
        <v>300</v>
      </c>
      <c r="C1167" s="40"/>
      <c r="D1167" s="41"/>
      <c r="E1167" s="42"/>
      <c r="F1167" s="42"/>
      <c r="G1167" s="42"/>
      <c r="H1167" s="42"/>
      <c r="I1167" s="42"/>
      <c r="J1167" s="42"/>
      <c r="K1167" s="42"/>
      <c r="L1167" s="42"/>
      <c r="M1167" s="43"/>
      <c r="N1167" s="44"/>
      <c r="O1167" s="45"/>
      <c r="P1167" s="46"/>
    </row>
    <row r="1168" spans="1:16" ht="9.75" customHeight="1">
      <c r="A1168" s="5"/>
      <c r="B1168" s="40" t="s">
        <v>300</v>
      </c>
      <c r="C1168" s="40"/>
      <c r="D1168" s="41"/>
      <c r="E1168" s="42"/>
      <c r="F1168" s="42"/>
      <c r="G1168" s="42"/>
      <c r="H1168" s="42"/>
      <c r="I1168" s="42"/>
      <c r="J1168" s="42"/>
      <c r="K1168" s="42"/>
      <c r="L1168" s="42"/>
      <c r="M1168" s="43"/>
      <c r="N1168" s="44"/>
      <c r="O1168" s="45"/>
      <c r="P1168" s="46"/>
    </row>
    <row r="1169" spans="1:16" ht="9.75" customHeight="1">
      <c r="A1169" s="5"/>
      <c r="B1169" s="40" t="s">
        <v>301</v>
      </c>
      <c r="C1169" s="40"/>
      <c r="D1169" s="41"/>
      <c r="E1169" s="42"/>
      <c r="F1169" s="42"/>
      <c r="G1169" s="42"/>
      <c r="H1169" s="42"/>
      <c r="I1169" s="42"/>
      <c r="J1169" s="42"/>
      <c r="K1169" s="42"/>
      <c r="L1169" s="42"/>
      <c r="M1169" s="43"/>
      <c r="N1169" s="44"/>
      <c r="O1169" s="45"/>
      <c r="P1169" s="46"/>
    </row>
    <row r="1170" spans="1:16" ht="9.75" customHeight="1">
      <c r="A1170" s="5"/>
      <c r="B1170" s="40" t="s">
        <v>109</v>
      </c>
      <c r="C1170" s="40">
        <v>5</v>
      </c>
      <c r="D1170" s="41">
        <v>4</v>
      </c>
      <c r="E1170" s="42">
        <v>4</v>
      </c>
      <c r="F1170" s="42">
        <v>2</v>
      </c>
      <c r="G1170" s="42">
        <v>2</v>
      </c>
      <c r="H1170" s="42">
        <v>1</v>
      </c>
      <c r="I1170" s="42">
        <v>1</v>
      </c>
      <c r="J1170" s="42">
        <v>1</v>
      </c>
      <c r="K1170" s="42">
        <v>2</v>
      </c>
      <c r="L1170" s="42">
        <v>1</v>
      </c>
      <c r="M1170" s="43">
        <v>2</v>
      </c>
      <c r="N1170" s="44">
        <f>MIN(D1170:M1170)</f>
        <v>1</v>
      </c>
      <c r="O1170" s="45">
        <f>C1170-N1170</f>
        <v>4</v>
      </c>
      <c r="P1170" s="46">
        <f>O1170/C1170</f>
        <v>0.8</v>
      </c>
    </row>
    <row r="1171" spans="1:16" ht="9.75" customHeight="1">
      <c r="A1171" s="5"/>
      <c r="B1171" s="40" t="s">
        <v>296</v>
      </c>
      <c r="C1171" s="40"/>
      <c r="D1171" s="41"/>
      <c r="E1171" s="42"/>
      <c r="F1171" s="42"/>
      <c r="G1171" s="42"/>
      <c r="H1171" s="42"/>
      <c r="I1171" s="42"/>
      <c r="J1171" s="42"/>
      <c r="K1171" s="42"/>
      <c r="L1171" s="42"/>
      <c r="M1171" s="43"/>
      <c r="N1171" s="44"/>
      <c r="O1171" s="45"/>
      <c r="P1171" s="46"/>
    </row>
    <row r="1172" spans="1:16" ht="9.75" customHeight="1">
      <c r="A1172" s="5"/>
      <c r="B1172" s="40" t="s">
        <v>297</v>
      </c>
      <c r="C1172" s="40"/>
      <c r="D1172" s="41"/>
      <c r="E1172" s="42"/>
      <c r="F1172" s="42"/>
      <c r="G1172" s="42"/>
      <c r="H1172" s="42"/>
      <c r="I1172" s="42"/>
      <c r="J1172" s="42"/>
      <c r="K1172" s="42"/>
      <c r="L1172" s="42"/>
      <c r="M1172" s="43"/>
      <c r="N1172" s="44"/>
      <c r="O1172" s="45"/>
      <c r="P1172" s="46"/>
    </row>
    <row r="1173" spans="1:16" ht="9.75" customHeight="1">
      <c r="A1173" s="5"/>
      <c r="B1173" s="40" t="s">
        <v>4</v>
      </c>
      <c r="C1173" s="40"/>
      <c r="D1173" s="41"/>
      <c r="E1173" s="42"/>
      <c r="F1173" s="42"/>
      <c r="G1173" s="42"/>
      <c r="H1173" s="42"/>
      <c r="I1173" s="42"/>
      <c r="J1173" s="42"/>
      <c r="K1173" s="42"/>
      <c r="L1173" s="42"/>
      <c r="M1173" s="43"/>
      <c r="N1173" s="44"/>
      <c r="O1173" s="45"/>
      <c r="P1173" s="46"/>
    </row>
    <row r="1174" spans="1:16" ht="9.75" customHeight="1">
      <c r="A1174" s="47"/>
      <c r="B1174" s="48" t="s">
        <v>5</v>
      </c>
      <c r="C1174" s="48">
        <f aca="true" t="shared" si="113" ref="C1174:M1174">SUM(C1159:C1163,C1169:C1173)</f>
        <v>175</v>
      </c>
      <c r="D1174" s="49">
        <f t="shared" si="113"/>
        <v>68</v>
      </c>
      <c r="E1174" s="50">
        <f t="shared" si="113"/>
        <v>32</v>
      </c>
      <c r="F1174" s="50">
        <f t="shared" si="113"/>
        <v>13</v>
      </c>
      <c r="G1174" s="50">
        <f t="shared" si="113"/>
        <v>5</v>
      </c>
      <c r="H1174" s="50">
        <f t="shared" si="113"/>
        <v>2</v>
      </c>
      <c r="I1174" s="50">
        <f t="shared" si="113"/>
        <v>4</v>
      </c>
      <c r="J1174" s="50">
        <f t="shared" si="113"/>
        <v>5</v>
      </c>
      <c r="K1174" s="50">
        <f t="shared" si="113"/>
        <v>9</v>
      </c>
      <c r="L1174" s="50">
        <f t="shared" si="113"/>
        <v>14</v>
      </c>
      <c r="M1174" s="51">
        <f t="shared" si="113"/>
        <v>31</v>
      </c>
      <c r="N1174" s="52">
        <f>MIN(D1174:M1174)</f>
        <v>2</v>
      </c>
      <c r="O1174" s="53">
        <f>C1174-N1174</f>
        <v>173</v>
      </c>
      <c r="P1174" s="54">
        <f>O1174/C1174</f>
        <v>0.9885714285714285</v>
      </c>
    </row>
    <row r="1175" spans="1:16" ht="9.75" customHeight="1">
      <c r="A1175" s="39" t="s">
        <v>67</v>
      </c>
      <c r="B1175" s="55" t="s">
        <v>0</v>
      </c>
      <c r="C1175" s="55"/>
      <c r="D1175" s="56"/>
      <c r="E1175" s="57"/>
      <c r="F1175" s="57"/>
      <c r="G1175" s="57"/>
      <c r="H1175" s="57"/>
      <c r="I1175" s="57"/>
      <c r="J1175" s="57"/>
      <c r="K1175" s="57"/>
      <c r="L1175" s="57"/>
      <c r="M1175" s="58"/>
      <c r="N1175" s="59"/>
      <c r="O1175" s="60"/>
      <c r="P1175" s="61"/>
    </row>
    <row r="1176" spans="1:16" ht="9.75" customHeight="1">
      <c r="A1176" s="5"/>
      <c r="B1176" s="40" t="s">
        <v>1</v>
      </c>
      <c r="C1176" s="40">
        <v>2</v>
      </c>
      <c r="D1176" s="41">
        <v>1</v>
      </c>
      <c r="E1176" s="42">
        <v>0</v>
      </c>
      <c r="F1176" s="42">
        <v>0</v>
      </c>
      <c r="G1176" s="42">
        <v>0</v>
      </c>
      <c r="H1176" s="42">
        <v>0</v>
      </c>
      <c r="I1176" s="42">
        <v>0</v>
      </c>
      <c r="J1176" s="42">
        <v>0</v>
      </c>
      <c r="K1176" s="42">
        <v>0</v>
      </c>
      <c r="L1176" s="42">
        <v>0</v>
      </c>
      <c r="M1176" s="43">
        <v>0</v>
      </c>
      <c r="N1176" s="44">
        <f>MIN(D1176:M1176)</f>
        <v>0</v>
      </c>
      <c r="O1176" s="45">
        <f>C1176-N1176</f>
        <v>2</v>
      </c>
      <c r="P1176" s="46">
        <f>O1176/C1176</f>
        <v>1</v>
      </c>
    </row>
    <row r="1177" spans="1:16" ht="9.75" customHeight="1">
      <c r="A1177" s="5"/>
      <c r="B1177" s="40" t="s">
        <v>2</v>
      </c>
      <c r="C1177" s="40"/>
      <c r="D1177" s="41"/>
      <c r="E1177" s="42"/>
      <c r="F1177" s="42"/>
      <c r="G1177" s="42"/>
      <c r="H1177" s="42"/>
      <c r="I1177" s="42"/>
      <c r="J1177" s="42"/>
      <c r="K1177" s="42"/>
      <c r="L1177" s="42"/>
      <c r="M1177" s="43"/>
      <c r="N1177" s="44"/>
      <c r="O1177" s="45"/>
      <c r="P1177" s="46"/>
    </row>
    <row r="1178" spans="1:16" ht="9.75" customHeight="1">
      <c r="A1178" s="5"/>
      <c r="B1178" s="40" t="s">
        <v>495</v>
      </c>
      <c r="C1178" s="40"/>
      <c r="D1178" s="41"/>
      <c r="E1178" s="42"/>
      <c r="F1178" s="42"/>
      <c r="G1178" s="42"/>
      <c r="H1178" s="42"/>
      <c r="I1178" s="42"/>
      <c r="J1178" s="42"/>
      <c r="K1178" s="42"/>
      <c r="L1178" s="42"/>
      <c r="M1178" s="43"/>
      <c r="N1178" s="44"/>
      <c r="O1178" s="45"/>
      <c r="P1178" s="46"/>
    </row>
    <row r="1179" spans="1:16" ht="9.75" customHeight="1">
      <c r="A1179" s="5"/>
      <c r="B1179" s="40" t="s">
        <v>3</v>
      </c>
      <c r="C1179" s="40"/>
      <c r="D1179" s="41"/>
      <c r="E1179" s="42"/>
      <c r="F1179" s="42"/>
      <c r="G1179" s="42"/>
      <c r="H1179" s="42"/>
      <c r="I1179" s="42"/>
      <c r="J1179" s="42"/>
      <c r="K1179" s="42"/>
      <c r="L1179" s="42"/>
      <c r="M1179" s="43"/>
      <c r="N1179" s="44"/>
      <c r="O1179" s="45"/>
      <c r="P1179" s="46"/>
    </row>
    <row r="1180" spans="1:16" ht="9.75" customHeight="1">
      <c r="A1180" s="5"/>
      <c r="B1180" s="40" t="s">
        <v>300</v>
      </c>
      <c r="C1180" s="40"/>
      <c r="D1180" s="41"/>
      <c r="E1180" s="42"/>
      <c r="F1180" s="42"/>
      <c r="G1180" s="42"/>
      <c r="H1180" s="42"/>
      <c r="I1180" s="42"/>
      <c r="J1180" s="42"/>
      <c r="K1180" s="42"/>
      <c r="L1180" s="42"/>
      <c r="M1180" s="43"/>
      <c r="N1180" s="44"/>
      <c r="O1180" s="45"/>
      <c r="P1180" s="46"/>
    </row>
    <row r="1181" spans="1:16" ht="9.75" customHeight="1">
      <c r="A1181" s="5"/>
      <c r="B1181" s="40" t="s">
        <v>300</v>
      </c>
      <c r="C1181" s="40"/>
      <c r="D1181" s="41"/>
      <c r="E1181" s="42"/>
      <c r="F1181" s="42"/>
      <c r="G1181" s="42"/>
      <c r="H1181" s="42"/>
      <c r="I1181" s="42"/>
      <c r="J1181" s="42"/>
      <c r="K1181" s="42"/>
      <c r="L1181" s="42"/>
      <c r="M1181" s="43"/>
      <c r="N1181" s="44"/>
      <c r="O1181" s="45"/>
      <c r="P1181" s="46"/>
    </row>
    <row r="1182" spans="1:16" ht="9.75" customHeight="1">
      <c r="A1182" s="5"/>
      <c r="B1182" s="40" t="s">
        <v>300</v>
      </c>
      <c r="C1182" s="40"/>
      <c r="D1182" s="41"/>
      <c r="E1182" s="42"/>
      <c r="F1182" s="42"/>
      <c r="G1182" s="42"/>
      <c r="H1182" s="42"/>
      <c r="I1182" s="42"/>
      <c r="J1182" s="42"/>
      <c r="K1182" s="42"/>
      <c r="L1182" s="42"/>
      <c r="M1182" s="43"/>
      <c r="N1182" s="44"/>
      <c r="O1182" s="45"/>
      <c r="P1182" s="46"/>
    </row>
    <row r="1183" spans="1:16" ht="9.75" customHeight="1">
      <c r="A1183" s="5"/>
      <c r="B1183" s="40" t="s">
        <v>300</v>
      </c>
      <c r="C1183" s="40"/>
      <c r="D1183" s="41"/>
      <c r="E1183" s="42"/>
      <c r="F1183" s="42"/>
      <c r="G1183" s="42"/>
      <c r="H1183" s="42"/>
      <c r="I1183" s="42"/>
      <c r="J1183" s="42"/>
      <c r="K1183" s="42"/>
      <c r="L1183" s="42"/>
      <c r="M1183" s="43"/>
      <c r="N1183" s="44"/>
      <c r="O1183" s="45"/>
      <c r="P1183" s="46"/>
    </row>
    <row r="1184" spans="1:16" ht="9.75" customHeight="1">
      <c r="A1184" s="5"/>
      <c r="B1184" s="40" t="s">
        <v>300</v>
      </c>
      <c r="C1184" s="40"/>
      <c r="D1184" s="41"/>
      <c r="E1184" s="42"/>
      <c r="F1184" s="42"/>
      <c r="G1184" s="42"/>
      <c r="H1184" s="42"/>
      <c r="I1184" s="42"/>
      <c r="J1184" s="42"/>
      <c r="K1184" s="42"/>
      <c r="L1184" s="42"/>
      <c r="M1184" s="43"/>
      <c r="N1184" s="44"/>
      <c r="O1184" s="45"/>
      <c r="P1184" s="46"/>
    </row>
    <row r="1185" spans="1:16" ht="9.75" customHeight="1">
      <c r="A1185" s="5"/>
      <c r="B1185" s="40" t="s">
        <v>301</v>
      </c>
      <c r="C1185" s="40"/>
      <c r="D1185" s="41"/>
      <c r="E1185" s="42"/>
      <c r="F1185" s="42"/>
      <c r="G1185" s="42"/>
      <c r="H1185" s="42"/>
      <c r="I1185" s="42"/>
      <c r="J1185" s="42"/>
      <c r="K1185" s="42"/>
      <c r="L1185" s="42"/>
      <c r="M1185" s="43"/>
      <c r="N1185" s="44"/>
      <c r="O1185" s="45"/>
      <c r="P1185" s="46"/>
    </row>
    <row r="1186" spans="1:16" ht="9.75" customHeight="1">
      <c r="A1186" s="5"/>
      <c r="B1186" s="40" t="s">
        <v>109</v>
      </c>
      <c r="C1186" s="40"/>
      <c r="D1186" s="41"/>
      <c r="E1186" s="42"/>
      <c r="F1186" s="42"/>
      <c r="G1186" s="42"/>
      <c r="H1186" s="42"/>
      <c r="I1186" s="42"/>
      <c r="J1186" s="42"/>
      <c r="K1186" s="42"/>
      <c r="L1186" s="42"/>
      <c r="M1186" s="43"/>
      <c r="N1186" s="44"/>
      <c r="O1186" s="45"/>
      <c r="P1186" s="46"/>
    </row>
    <row r="1187" spans="1:16" ht="9.75" customHeight="1">
      <c r="A1187" s="5"/>
      <c r="B1187" s="40" t="s">
        <v>296</v>
      </c>
      <c r="C1187" s="40">
        <v>1</v>
      </c>
      <c r="D1187" s="41">
        <v>0</v>
      </c>
      <c r="E1187" s="42">
        <v>0</v>
      </c>
      <c r="F1187" s="42">
        <v>0</v>
      </c>
      <c r="G1187" s="42">
        <v>0</v>
      </c>
      <c r="H1187" s="42">
        <v>0</v>
      </c>
      <c r="I1187" s="42">
        <v>0</v>
      </c>
      <c r="J1187" s="42">
        <v>0</v>
      </c>
      <c r="K1187" s="42">
        <v>0</v>
      </c>
      <c r="L1187" s="42">
        <v>0</v>
      </c>
      <c r="M1187" s="43">
        <v>0</v>
      </c>
      <c r="N1187" s="44">
        <f>MIN(D1187:M1187)</f>
        <v>0</v>
      </c>
      <c r="O1187" s="45">
        <f>C1187-N1187</f>
        <v>1</v>
      </c>
      <c r="P1187" s="46">
        <f>O1187/C1187</f>
        <v>1</v>
      </c>
    </row>
    <row r="1188" spans="1:16" ht="9.75" customHeight="1">
      <c r="A1188" s="5"/>
      <c r="B1188" s="40" t="s">
        <v>297</v>
      </c>
      <c r="C1188" s="40"/>
      <c r="D1188" s="41"/>
      <c r="E1188" s="42"/>
      <c r="F1188" s="42"/>
      <c r="G1188" s="42"/>
      <c r="H1188" s="42"/>
      <c r="I1188" s="42"/>
      <c r="J1188" s="42"/>
      <c r="K1188" s="42"/>
      <c r="L1188" s="42"/>
      <c r="M1188" s="43"/>
      <c r="N1188" s="44"/>
      <c r="O1188" s="45"/>
      <c r="P1188" s="46"/>
    </row>
    <row r="1189" spans="1:16" ht="9.75" customHeight="1">
      <c r="A1189" s="5"/>
      <c r="B1189" s="40" t="s">
        <v>4</v>
      </c>
      <c r="C1189" s="40">
        <v>5</v>
      </c>
      <c r="D1189" s="41">
        <v>4</v>
      </c>
      <c r="E1189" s="42">
        <v>2</v>
      </c>
      <c r="F1189" s="42">
        <v>2</v>
      </c>
      <c r="G1189" s="42">
        <v>2</v>
      </c>
      <c r="H1189" s="42">
        <v>3</v>
      </c>
      <c r="I1189" s="42">
        <v>3</v>
      </c>
      <c r="J1189" s="42">
        <v>2</v>
      </c>
      <c r="K1189" s="42">
        <v>2</v>
      </c>
      <c r="L1189" s="42">
        <v>3</v>
      </c>
      <c r="M1189" s="43">
        <v>3</v>
      </c>
      <c r="N1189" s="44">
        <f>MIN(D1189:M1189)</f>
        <v>2</v>
      </c>
      <c r="O1189" s="45">
        <f>C1189-N1189</f>
        <v>3</v>
      </c>
      <c r="P1189" s="46">
        <f>O1189/C1189</f>
        <v>0.6</v>
      </c>
    </row>
    <row r="1190" spans="1:16" ht="9.75" customHeight="1">
      <c r="A1190" s="47"/>
      <c r="B1190" s="48" t="s">
        <v>5</v>
      </c>
      <c r="C1190" s="48">
        <f aca="true" t="shared" si="114" ref="C1190:M1190">SUM(C1175:C1179,C1185:C1189)</f>
        <v>8</v>
      </c>
      <c r="D1190" s="49">
        <f t="shared" si="114"/>
        <v>5</v>
      </c>
      <c r="E1190" s="50">
        <f t="shared" si="114"/>
        <v>2</v>
      </c>
      <c r="F1190" s="50">
        <f t="shared" si="114"/>
        <v>2</v>
      </c>
      <c r="G1190" s="50">
        <f t="shared" si="114"/>
        <v>2</v>
      </c>
      <c r="H1190" s="50">
        <f t="shared" si="114"/>
        <v>3</v>
      </c>
      <c r="I1190" s="50">
        <f t="shared" si="114"/>
        <v>3</v>
      </c>
      <c r="J1190" s="50">
        <f t="shared" si="114"/>
        <v>2</v>
      </c>
      <c r="K1190" s="50">
        <f t="shared" si="114"/>
        <v>2</v>
      </c>
      <c r="L1190" s="50">
        <f t="shared" si="114"/>
        <v>3</v>
      </c>
      <c r="M1190" s="51">
        <f t="shared" si="114"/>
        <v>3</v>
      </c>
      <c r="N1190" s="52">
        <f>MIN(D1190:M1190)</f>
        <v>2</v>
      </c>
      <c r="O1190" s="53">
        <f>C1190-N1190</f>
        <v>6</v>
      </c>
      <c r="P1190" s="54">
        <f>O1190/C1190</f>
        <v>0.75</v>
      </c>
    </row>
    <row r="1191" spans="1:16" ht="9.75" customHeight="1">
      <c r="A1191" s="39" t="s">
        <v>68</v>
      </c>
      <c r="B1191" s="55" t="s">
        <v>0</v>
      </c>
      <c r="C1191" s="55">
        <v>22</v>
      </c>
      <c r="D1191" s="56">
        <v>2</v>
      </c>
      <c r="E1191" s="57">
        <v>0</v>
      </c>
      <c r="F1191" s="57">
        <v>0</v>
      </c>
      <c r="G1191" s="57">
        <v>0</v>
      </c>
      <c r="H1191" s="57">
        <v>0</v>
      </c>
      <c r="I1191" s="57">
        <v>0</v>
      </c>
      <c r="J1191" s="57">
        <v>1</v>
      </c>
      <c r="K1191" s="57">
        <v>1</v>
      </c>
      <c r="L1191" s="57">
        <v>2</v>
      </c>
      <c r="M1191" s="58">
        <v>3</v>
      </c>
      <c r="N1191" s="59">
        <f>MIN(D1191:M1191)</f>
        <v>0</v>
      </c>
      <c r="O1191" s="60">
        <f>C1191-N1191</f>
        <v>22</v>
      </c>
      <c r="P1191" s="61">
        <f>O1191/C1191</f>
        <v>1</v>
      </c>
    </row>
    <row r="1192" spans="1:16" ht="9.75" customHeight="1">
      <c r="A1192" s="5"/>
      <c r="B1192" s="40" t="s">
        <v>1</v>
      </c>
      <c r="C1192" s="40"/>
      <c r="D1192" s="41"/>
      <c r="E1192" s="42"/>
      <c r="F1192" s="42"/>
      <c r="G1192" s="42"/>
      <c r="H1192" s="42"/>
      <c r="I1192" s="42"/>
      <c r="J1192" s="42"/>
      <c r="K1192" s="42"/>
      <c r="L1192" s="42"/>
      <c r="M1192" s="43"/>
      <c r="N1192" s="44"/>
      <c r="O1192" s="45"/>
      <c r="P1192" s="46"/>
    </row>
    <row r="1193" spans="1:16" ht="9.75" customHeight="1">
      <c r="A1193" s="5"/>
      <c r="B1193" s="40" t="s">
        <v>2</v>
      </c>
      <c r="C1193" s="40"/>
      <c r="D1193" s="41"/>
      <c r="E1193" s="42"/>
      <c r="F1193" s="42"/>
      <c r="G1193" s="42"/>
      <c r="H1193" s="42"/>
      <c r="I1193" s="42"/>
      <c r="J1193" s="42"/>
      <c r="K1193" s="42"/>
      <c r="L1193" s="42"/>
      <c r="M1193" s="43"/>
      <c r="N1193" s="44"/>
      <c r="O1193" s="45"/>
      <c r="P1193" s="46"/>
    </row>
    <row r="1194" spans="1:16" ht="9.75" customHeight="1">
      <c r="A1194" s="5"/>
      <c r="B1194" s="40" t="s">
        <v>495</v>
      </c>
      <c r="C1194" s="40"/>
      <c r="D1194" s="41"/>
      <c r="E1194" s="42"/>
      <c r="F1194" s="42"/>
      <c r="G1194" s="42"/>
      <c r="H1194" s="42"/>
      <c r="I1194" s="42"/>
      <c r="J1194" s="42"/>
      <c r="K1194" s="42"/>
      <c r="L1194" s="42"/>
      <c r="M1194" s="43"/>
      <c r="N1194" s="44"/>
      <c r="O1194" s="45"/>
      <c r="P1194" s="46"/>
    </row>
    <row r="1195" spans="1:16" ht="9.75" customHeight="1">
      <c r="A1195" s="5"/>
      <c r="B1195" s="40" t="s">
        <v>3</v>
      </c>
      <c r="C1195" s="40">
        <v>9</v>
      </c>
      <c r="D1195" s="41">
        <v>8</v>
      </c>
      <c r="E1195" s="42">
        <v>8</v>
      </c>
      <c r="F1195" s="42">
        <v>6</v>
      </c>
      <c r="G1195" s="42">
        <v>5</v>
      </c>
      <c r="H1195" s="42">
        <v>4</v>
      </c>
      <c r="I1195" s="42">
        <v>4</v>
      </c>
      <c r="J1195" s="42">
        <v>3</v>
      </c>
      <c r="K1195" s="42">
        <v>3</v>
      </c>
      <c r="L1195" s="42">
        <v>3</v>
      </c>
      <c r="M1195" s="43">
        <v>4</v>
      </c>
      <c r="N1195" s="44">
        <f>MIN(D1195:M1195)</f>
        <v>3</v>
      </c>
      <c r="O1195" s="45">
        <f>C1195-N1195</f>
        <v>6</v>
      </c>
      <c r="P1195" s="46">
        <f>O1195/C1195</f>
        <v>0.6666666666666666</v>
      </c>
    </row>
    <row r="1196" spans="1:16" ht="9.75" customHeight="1">
      <c r="A1196" s="5"/>
      <c r="B1196" s="40" t="s">
        <v>300</v>
      </c>
      <c r="C1196" s="40"/>
      <c r="D1196" s="41"/>
      <c r="E1196" s="42"/>
      <c r="F1196" s="42"/>
      <c r="G1196" s="42"/>
      <c r="H1196" s="42"/>
      <c r="I1196" s="42"/>
      <c r="J1196" s="42"/>
      <c r="K1196" s="42"/>
      <c r="L1196" s="42"/>
      <c r="M1196" s="43"/>
      <c r="N1196" s="44"/>
      <c r="O1196" s="45"/>
      <c r="P1196" s="46"/>
    </row>
    <row r="1197" spans="1:16" ht="9.75" customHeight="1">
      <c r="A1197" s="5"/>
      <c r="B1197" s="40" t="s">
        <v>300</v>
      </c>
      <c r="C1197" s="40"/>
      <c r="D1197" s="41"/>
      <c r="E1197" s="42"/>
      <c r="F1197" s="42"/>
      <c r="G1197" s="42"/>
      <c r="H1197" s="42"/>
      <c r="I1197" s="42"/>
      <c r="J1197" s="42"/>
      <c r="K1197" s="42"/>
      <c r="L1197" s="42"/>
      <c r="M1197" s="43"/>
      <c r="N1197" s="44"/>
      <c r="O1197" s="45"/>
      <c r="P1197" s="46"/>
    </row>
    <row r="1198" spans="1:16" ht="9.75" customHeight="1">
      <c r="A1198" s="5"/>
      <c r="B1198" s="40" t="s">
        <v>300</v>
      </c>
      <c r="C1198" s="40"/>
      <c r="D1198" s="41"/>
      <c r="E1198" s="42"/>
      <c r="F1198" s="42"/>
      <c r="G1198" s="42"/>
      <c r="H1198" s="42"/>
      <c r="I1198" s="42"/>
      <c r="J1198" s="42"/>
      <c r="K1198" s="42"/>
      <c r="L1198" s="42"/>
      <c r="M1198" s="43"/>
      <c r="N1198" s="44"/>
      <c r="O1198" s="45"/>
      <c r="P1198" s="46"/>
    </row>
    <row r="1199" spans="1:16" ht="9.75" customHeight="1">
      <c r="A1199" s="5"/>
      <c r="B1199" s="40" t="s">
        <v>300</v>
      </c>
      <c r="C1199" s="40"/>
      <c r="D1199" s="41"/>
      <c r="E1199" s="42"/>
      <c r="F1199" s="42"/>
      <c r="G1199" s="42"/>
      <c r="H1199" s="42"/>
      <c r="I1199" s="42"/>
      <c r="J1199" s="42"/>
      <c r="K1199" s="42"/>
      <c r="L1199" s="42"/>
      <c r="M1199" s="43"/>
      <c r="N1199" s="44"/>
      <c r="O1199" s="45"/>
      <c r="P1199" s="46"/>
    </row>
    <row r="1200" spans="1:16" ht="9.75" customHeight="1">
      <c r="A1200" s="5"/>
      <c r="B1200" s="40" t="s">
        <v>300</v>
      </c>
      <c r="C1200" s="40"/>
      <c r="D1200" s="41"/>
      <c r="E1200" s="42"/>
      <c r="F1200" s="42"/>
      <c r="G1200" s="42"/>
      <c r="H1200" s="42"/>
      <c r="I1200" s="42"/>
      <c r="J1200" s="42"/>
      <c r="K1200" s="42"/>
      <c r="L1200" s="42"/>
      <c r="M1200" s="43"/>
      <c r="N1200" s="44"/>
      <c r="O1200" s="45"/>
      <c r="P1200" s="46"/>
    </row>
    <row r="1201" spans="1:16" ht="9.75" customHeight="1">
      <c r="A1201" s="5"/>
      <c r="B1201" s="40" t="s">
        <v>301</v>
      </c>
      <c r="C1201" s="40"/>
      <c r="D1201" s="41"/>
      <c r="E1201" s="42"/>
      <c r="F1201" s="42"/>
      <c r="G1201" s="42"/>
      <c r="H1201" s="42"/>
      <c r="I1201" s="42"/>
      <c r="J1201" s="42"/>
      <c r="K1201" s="42"/>
      <c r="L1201" s="42"/>
      <c r="M1201" s="43"/>
      <c r="N1201" s="44"/>
      <c r="O1201" s="45"/>
      <c r="P1201" s="46"/>
    </row>
    <row r="1202" spans="1:16" ht="9.75" customHeight="1">
      <c r="A1202" s="5"/>
      <c r="B1202" s="40" t="s">
        <v>109</v>
      </c>
      <c r="C1202" s="40">
        <v>1</v>
      </c>
      <c r="D1202" s="41">
        <v>0</v>
      </c>
      <c r="E1202" s="42">
        <v>0</v>
      </c>
      <c r="F1202" s="42">
        <v>0</v>
      </c>
      <c r="G1202" s="42">
        <v>0</v>
      </c>
      <c r="H1202" s="42">
        <v>0</v>
      </c>
      <c r="I1202" s="42">
        <v>0</v>
      </c>
      <c r="J1202" s="42">
        <v>0</v>
      </c>
      <c r="K1202" s="42">
        <v>0</v>
      </c>
      <c r="L1202" s="42">
        <v>0</v>
      </c>
      <c r="M1202" s="43">
        <v>0</v>
      </c>
      <c r="N1202" s="44">
        <f>MIN(D1202:M1202)</f>
        <v>0</v>
      </c>
      <c r="O1202" s="45">
        <f>C1202-N1202</f>
        <v>1</v>
      </c>
      <c r="P1202" s="46">
        <f>O1202/C1202</f>
        <v>1</v>
      </c>
    </row>
    <row r="1203" spans="1:16" ht="9.75" customHeight="1">
      <c r="A1203" s="5"/>
      <c r="B1203" s="40" t="s">
        <v>296</v>
      </c>
      <c r="C1203" s="40"/>
      <c r="D1203" s="41"/>
      <c r="E1203" s="42"/>
      <c r="F1203" s="42"/>
      <c r="G1203" s="42"/>
      <c r="H1203" s="42"/>
      <c r="I1203" s="42"/>
      <c r="J1203" s="42"/>
      <c r="K1203" s="42"/>
      <c r="L1203" s="42"/>
      <c r="M1203" s="43"/>
      <c r="N1203" s="44"/>
      <c r="O1203" s="45"/>
      <c r="P1203" s="46"/>
    </row>
    <row r="1204" spans="1:16" ht="9.75" customHeight="1">
      <c r="A1204" s="5"/>
      <c r="B1204" s="40" t="s">
        <v>297</v>
      </c>
      <c r="C1204" s="40"/>
      <c r="D1204" s="41"/>
      <c r="E1204" s="42"/>
      <c r="F1204" s="42"/>
      <c r="G1204" s="42"/>
      <c r="H1204" s="42"/>
      <c r="I1204" s="42"/>
      <c r="J1204" s="42"/>
      <c r="K1204" s="42"/>
      <c r="L1204" s="42"/>
      <c r="M1204" s="43"/>
      <c r="N1204" s="44"/>
      <c r="O1204" s="45"/>
      <c r="P1204" s="46"/>
    </row>
    <row r="1205" spans="1:16" ht="9.75" customHeight="1">
      <c r="A1205" s="5"/>
      <c r="B1205" s="40" t="s">
        <v>4</v>
      </c>
      <c r="C1205" s="40"/>
      <c r="D1205" s="41"/>
      <c r="E1205" s="42"/>
      <c r="F1205" s="42"/>
      <c r="G1205" s="42"/>
      <c r="H1205" s="42"/>
      <c r="I1205" s="42"/>
      <c r="J1205" s="42"/>
      <c r="K1205" s="42"/>
      <c r="L1205" s="42"/>
      <c r="M1205" s="43"/>
      <c r="N1205" s="44"/>
      <c r="O1205" s="45"/>
      <c r="P1205" s="46"/>
    </row>
    <row r="1206" spans="1:16" ht="9.75" customHeight="1">
      <c r="A1206" s="47"/>
      <c r="B1206" s="48" t="s">
        <v>5</v>
      </c>
      <c r="C1206" s="48">
        <f aca="true" t="shared" si="115" ref="C1206:M1206">SUM(C1191:C1195,C1201:C1205)</f>
        <v>32</v>
      </c>
      <c r="D1206" s="49">
        <f t="shared" si="115"/>
        <v>10</v>
      </c>
      <c r="E1206" s="50">
        <f t="shared" si="115"/>
        <v>8</v>
      </c>
      <c r="F1206" s="50">
        <f t="shared" si="115"/>
        <v>6</v>
      </c>
      <c r="G1206" s="50">
        <f t="shared" si="115"/>
        <v>5</v>
      </c>
      <c r="H1206" s="50">
        <f t="shared" si="115"/>
        <v>4</v>
      </c>
      <c r="I1206" s="50">
        <f t="shared" si="115"/>
        <v>4</v>
      </c>
      <c r="J1206" s="50">
        <f t="shared" si="115"/>
        <v>4</v>
      </c>
      <c r="K1206" s="50">
        <f t="shared" si="115"/>
        <v>4</v>
      </c>
      <c r="L1206" s="50">
        <f t="shared" si="115"/>
        <v>5</v>
      </c>
      <c r="M1206" s="51">
        <f t="shared" si="115"/>
        <v>7</v>
      </c>
      <c r="N1206" s="52">
        <f>MIN(D1206:M1206)</f>
        <v>4</v>
      </c>
      <c r="O1206" s="53">
        <f>C1206-N1206</f>
        <v>28</v>
      </c>
      <c r="P1206" s="54">
        <f>O1206/C1206</f>
        <v>0.875</v>
      </c>
    </row>
    <row r="1207" spans="1:16" ht="9.75" customHeight="1">
      <c r="A1207" s="39" t="s">
        <v>69</v>
      </c>
      <c r="B1207" s="55" t="s">
        <v>0</v>
      </c>
      <c r="C1207" s="55"/>
      <c r="D1207" s="56"/>
      <c r="E1207" s="57"/>
      <c r="F1207" s="57"/>
      <c r="G1207" s="57"/>
      <c r="H1207" s="57"/>
      <c r="I1207" s="57"/>
      <c r="J1207" s="57"/>
      <c r="K1207" s="57"/>
      <c r="L1207" s="57"/>
      <c r="M1207" s="58"/>
      <c r="N1207" s="59"/>
      <c r="O1207" s="60"/>
      <c r="P1207" s="61"/>
    </row>
    <row r="1208" spans="1:16" ht="9.75" customHeight="1">
      <c r="A1208" s="5"/>
      <c r="B1208" s="40" t="s">
        <v>1</v>
      </c>
      <c r="C1208" s="40"/>
      <c r="D1208" s="41"/>
      <c r="E1208" s="42"/>
      <c r="F1208" s="42"/>
      <c r="G1208" s="42"/>
      <c r="H1208" s="42"/>
      <c r="I1208" s="42"/>
      <c r="J1208" s="42"/>
      <c r="K1208" s="42"/>
      <c r="L1208" s="42"/>
      <c r="M1208" s="43"/>
      <c r="N1208" s="44"/>
      <c r="O1208" s="45"/>
      <c r="P1208" s="46"/>
    </row>
    <row r="1209" spans="1:16" ht="9.75" customHeight="1">
      <c r="A1209" s="5"/>
      <c r="B1209" s="40" t="s">
        <v>2</v>
      </c>
      <c r="C1209" s="40">
        <v>314</v>
      </c>
      <c r="D1209" s="41">
        <v>0</v>
      </c>
      <c r="E1209" s="42">
        <v>0</v>
      </c>
      <c r="F1209" s="42">
        <v>0</v>
      </c>
      <c r="G1209" s="42">
        <v>0</v>
      </c>
      <c r="H1209" s="42">
        <v>0</v>
      </c>
      <c r="I1209" s="42">
        <v>1</v>
      </c>
      <c r="J1209" s="42">
        <v>0</v>
      </c>
      <c r="K1209" s="42">
        <v>0</v>
      </c>
      <c r="L1209" s="42">
        <v>3</v>
      </c>
      <c r="M1209" s="43">
        <v>8</v>
      </c>
      <c r="N1209" s="44">
        <f>MIN(D1209:M1209)</f>
        <v>0</v>
      </c>
      <c r="O1209" s="45">
        <f>C1209-N1209</f>
        <v>314</v>
      </c>
      <c r="P1209" s="46">
        <f>O1209/C1209</f>
        <v>1</v>
      </c>
    </row>
    <row r="1210" spans="1:16" ht="9.75" customHeight="1">
      <c r="A1210" s="5"/>
      <c r="B1210" s="40" t="s">
        <v>495</v>
      </c>
      <c r="C1210" s="40"/>
      <c r="D1210" s="41"/>
      <c r="E1210" s="42"/>
      <c r="F1210" s="42"/>
      <c r="G1210" s="42"/>
      <c r="H1210" s="42"/>
      <c r="I1210" s="42"/>
      <c r="J1210" s="42"/>
      <c r="K1210" s="42"/>
      <c r="L1210" s="42"/>
      <c r="M1210" s="43"/>
      <c r="N1210" s="44"/>
      <c r="O1210" s="45"/>
      <c r="P1210" s="46"/>
    </row>
    <row r="1211" spans="1:16" ht="9.75" customHeight="1">
      <c r="A1211" s="5"/>
      <c r="B1211" s="40" t="s">
        <v>3</v>
      </c>
      <c r="C1211" s="40">
        <v>4</v>
      </c>
      <c r="D1211" s="41">
        <v>2</v>
      </c>
      <c r="E1211" s="42">
        <v>3</v>
      </c>
      <c r="F1211" s="42">
        <v>2</v>
      </c>
      <c r="G1211" s="42">
        <v>2</v>
      </c>
      <c r="H1211" s="42">
        <v>2</v>
      </c>
      <c r="I1211" s="42">
        <v>2</v>
      </c>
      <c r="J1211" s="42">
        <v>1</v>
      </c>
      <c r="K1211" s="42">
        <v>2</v>
      </c>
      <c r="L1211" s="42">
        <v>2</v>
      </c>
      <c r="M1211" s="43">
        <v>2</v>
      </c>
      <c r="N1211" s="44">
        <f>MIN(D1211:M1211)</f>
        <v>1</v>
      </c>
      <c r="O1211" s="45">
        <f>C1211-N1211</f>
        <v>3</v>
      </c>
      <c r="P1211" s="46">
        <f>O1211/C1211</f>
        <v>0.75</v>
      </c>
    </row>
    <row r="1212" spans="1:16" ht="9.75" customHeight="1">
      <c r="A1212" s="5"/>
      <c r="B1212" s="40" t="s">
        <v>303</v>
      </c>
      <c r="C1212" s="40">
        <v>16</v>
      </c>
      <c r="D1212" s="41">
        <v>8</v>
      </c>
      <c r="E1212" s="42">
        <v>3</v>
      </c>
      <c r="F1212" s="42">
        <v>0</v>
      </c>
      <c r="G1212" s="42">
        <v>0</v>
      </c>
      <c r="H1212" s="42">
        <v>0</v>
      </c>
      <c r="I1212" s="42">
        <v>1</v>
      </c>
      <c r="J1212" s="42">
        <v>2</v>
      </c>
      <c r="K1212" s="42">
        <v>3</v>
      </c>
      <c r="L1212" s="42">
        <v>3</v>
      </c>
      <c r="M1212" s="43">
        <v>5</v>
      </c>
      <c r="N1212" s="44">
        <f>MIN(D1212:M1212)</f>
        <v>0</v>
      </c>
      <c r="O1212" s="45">
        <f>C1212-N1212</f>
        <v>16</v>
      </c>
      <c r="P1212" s="46">
        <f>O1212/C1212</f>
        <v>1</v>
      </c>
    </row>
    <row r="1213" spans="1:16" ht="9.75" customHeight="1">
      <c r="A1213" s="5"/>
      <c r="B1213" s="40" t="s">
        <v>300</v>
      </c>
      <c r="C1213" s="40"/>
      <c r="D1213" s="41"/>
      <c r="E1213" s="42"/>
      <c r="F1213" s="42"/>
      <c r="G1213" s="42"/>
      <c r="H1213" s="42"/>
      <c r="I1213" s="42"/>
      <c r="J1213" s="42"/>
      <c r="K1213" s="42"/>
      <c r="L1213" s="42"/>
      <c r="M1213" s="43"/>
      <c r="N1213" s="44"/>
      <c r="O1213" s="45"/>
      <c r="P1213" s="46"/>
    </row>
    <row r="1214" spans="1:16" ht="9.75" customHeight="1">
      <c r="A1214" s="5"/>
      <c r="B1214" s="40" t="s">
        <v>300</v>
      </c>
      <c r="C1214" s="40"/>
      <c r="D1214" s="41"/>
      <c r="E1214" s="42"/>
      <c r="F1214" s="42"/>
      <c r="G1214" s="42"/>
      <c r="H1214" s="42"/>
      <c r="I1214" s="42"/>
      <c r="J1214" s="42"/>
      <c r="K1214" s="42"/>
      <c r="L1214" s="42"/>
      <c r="M1214" s="43"/>
      <c r="N1214" s="44"/>
      <c r="O1214" s="45"/>
      <c r="P1214" s="46"/>
    </row>
    <row r="1215" spans="1:16" ht="9.75" customHeight="1">
      <c r="A1215" s="5"/>
      <c r="B1215" s="40" t="s">
        <v>300</v>
      </c>
      <c r="C1215" s="40"/>
      <c r="D1215" s="41"/>
      <c r="E1215" s="42"/>
      <c r="F1215" s="42"/>
      <c r="G1215" s="42"/>
      <c r="H1215" s="42"/>
      <c r="I1215" s="42"/>
      <c r="J1215" s="42"/>
      <c r="K1215" s="42"/>
      <c r="L1215" s="42"/>
      <c r="M1215" s="43"/>
      <c r="N1215" s="44"/>
      <c r="O1215" s="45"/>
      <c r="P1215" s="46"/>
    </row>
    <row r="1216" spans="1:16" ht="9.75" customHeight="1">
      <c r="A1216" s="5"/>
      <c r="B1216" s="40" t="s">
        <v>300</v>
      </c>
      <c r="C1216" s="40"/>
      <c r="D1216" s="41"/>
      <c r="E1216" s="42"/>
      <c r="F1216" s="42"/>
      <c r="G1216" s="42"/>
      <c r="H1216" s="42"/>
      <c r="I1216" s="42"/>
      <c r="J1216" s="42"/>
      <c r="K1216" s="42"/>
      <c r="L1216" s="42"/>
      <c r="M1216" s="43"/>
      <c r="N1216" s="44"/>
      <c r="O1216" s="45"/>
      <c r="P1216" s="46"/>
    </row>
    <row r="1217" spans="1:16" ht="9.75" customHeight="1">
      <c r="A1217" s="5"/>
      <c r="B1217" s="40" t="s">
        <v>301</v>
      </c>
      <c r="C1217" s="40">
        <f aca="true" t="shared" si="116" ref="C1217:M1217">SUM(C1212:C1216)</f>
        <v>16</v>
      </c>
      <c r="D1217" s="41">
        <f t="shared" si="116"/>
        <v>8</v>
      </c>
      <c r="E1217" s="42">
        <f t="shared" si="116"/>
        <v>3</v>
      </c>
      <c r="F1217" s="42">
        <f t="shared" si="116"/>
        <v>0</v>
      </c>
      <c r="G1217" s="42">
        <f t="shared" si="116"/>
        <v>0</v>
      </c>
      <c r="H1217" s="42">
        <f t="shared" si="116"/>
        <v>0</v>
      </c>
      <c r="I1217" s="42">
        <f t="shared" si="116"/>
        <v>1</v>
      </c>
      <c r="J1217" s="42">
        <f t="shared" si="116"/>
        <v>2</v>
      </c>
      <c r="K1217" s="42">
        <f t="shared" si="116"/>
        <v>3</v>
      </c>
      <c r="L1217" s="42">
        <f t="shared" si="116"/>
        <v>3</v>
      </c>
      <c r="M1217" s="43">
        <f t="shared" si="116"/>
        <v>5</v>
      </c>
      <c r="N1217" s="44">
        <f>MIN(D1217:M1217)</f>
        <v>0</v>
      </c>
      <c r="O1217" s="45">
        <f>C1217-N1217</f>
        <v>16</v>
      </c>
      <c r="P1217" s="46">
        <f>O1217/C1217</f>
        <v>1</v>
      </c>
    </row>
    <row r="1218" spans="1:16" ht="9.75" customHeight="1">
      <c r="A1218" s="5"/>
      <c r="B1218" s="40" t="s">
        <v>109</v>
      </c>
      <c r="C1218" s="40">
        <v>4</v>
      </c>
      <c r="D1218" s="41">
        <v>2</v>
      </c>
      <c r="E1218" s="42">
        <v>2</v>
      </c>
      <c r="F1218" s="42">
        <v>2</v>
      </c>
      <c r="G1218" s="42">
        <v>2</v>
      </c>
      <c r="H1218" s="42">
        <v>3</v>
      </c>
      <c r="I1218" s="42">
        <v>2</v>
      </c>
      <c r="J1218" s="42">
        <v>3</v>
      </c>
      <c r="K1218" s="42">
        <v>3</v>
      </c>
      <c r="L1218" s="42">
        <v>2</v>
      </c>
      <c r="M1218" s="43">
        <v>3</v>
      </c>
      <c r="N1218" s="44">
        <f>MIN(D1218:M1218)</f>
        <v>2</v>
      </c>
      <c r="O1218" s="45">
        <f>C1218-N1218</f>
        <v>2</v>
      </c>
      <c r="P1218" s="46">
        <f>O1218/C1218</f>
        <v>0.5</v>
      </c>
    </row>
    <row r="1219" spans="1:16" ht="9.75" customHeight="1">
      <c r="A1219" s="5"/>
      <c r="B1219" s="40" t="s">
        <v>296</v>
      </c>
      <c r="C1219" s="40"/>
      <c r="D1219" s="41"/>
      <c r="E1219" s="42"/>
      <c r="F1219" s="42"/>
      <c r="G1219" s="42"/>
      <c r="H1219" s="42"/>
      <c r="I1219" s="42"/>
      <c r="J1219" s="42"/>
      <c r="K1219" s="42"/>
      <c r="L1219" s="42"/>
      <c r="M1219" s="43"/>
      <c r="N1219" s="44"/>
      <c r="O1219" s="45"/>
      <c r="P1219" s="46"/>
    </row>
    <row r="1220" spans="1:16" ht="9.75" customHeight="1">
      <c r="A1220" s="5"/>
      <c r="B1220" s="40" t="s">
        <v>297</v>
      </c>
      <c r="C1220" s="40"/>
      <c r="D1220" s="41"/>
      <c r="E1220" s="42"/>
      <c r="F1220" s="42"/>
      <c r="G1220" s="42"/>
      <c r="H1220" s="42"/>
      <c r="I1220" s="42"/>
      <c r="J1220" s="42"/>
      <c r="K1220" s="42"/>
      <c r="L1220" s="42"/>
      <c r="M1220" s="43"/>
      <c r="N1220" s="44"/>
      <c r="O1220" s="45"/>
      <c r="P1220" s="46"/>
    </row>
    <row r="1221" spans="1:16" ht="9.75" customHeight="1">
      <c r="A1221" s="5"/>
      <c r="B1221" s="40" t="s">
        <v>4</v>
      </c>
      <c r="C1221" s="40">
        <v>2</v>
      </c>
      <c r="D1221" s="41">
        <v>2</v>
      </c>
      <c r="E1221" s="42">
        <v>1</v>
      </c>
      <c r="F1221" s="42">
        <v>1</v>
      </c>
      <c r="G1221" s="42">
        <v>1</v>
      </c>
      <c r="H1221" s="42">
        <v>0</v>
      </c>
      <c r="I1221" s="42">
        <v>0</v>
      </c>
      <c r="J1221" s="42">
        <v>0</v>
      </c>
      <c r="K1221" s="42">
        <v>0</v>
      </c>
      <c r="L1221" s="42">
        <v>0</v>
      </c>
      <c r="M1221" s="43">
        <v>1</v>
      </c>
      <c r="N1221" s="44">
        <f>MIN(D1221:M1221)</f>
        <v>0</v>
      </c>
      <c r="O1221" s="45">
        <f>C1221-N1221</f>
        <v>2</v>
      </c>
      <c r="P1221" s="46">
        <f>O1221/C1221</f>
        <v>1</v>
      </c>
    </row>
    <row r="1222" spans="1:16" ht="9.75" customHeight="1">
      <c r="A1222" s="47"/>
      <c r="B1222" s="48" t="s">
        <v>5</v>
      </c>
      <c r="C1222" s="48">
        <f aca="true" t="shared" si="117" ref="C1222:M1222">SUM(C1207:C1211,C1217:C1221)</f>
        <v>340</v>
      </c>
      <c r="D1222" s="49">
        <f t="shared" si="117"/>
        <v>14</v>
      </c>
      <c r="E1222" s="50">
        <f t="shared" si="117"/>
        <v>9</v>
      </c>
      <c r="F1222" s="50">
        <f t="shared" si="117"/>
        <v>5</v>
      </c>
      <c r="G1222" s="50">
        <f t="shared" si="117"/>
        <v>5</v>
      </c>
      <c r="H1222" s="50">
        <f t="shared" si="117"/>
        <v>5</v>
      </c>
      <c r="I1222" s="50">
        <f t="shared" si="117"/>
        <v>6</v>
      </c>
      <c r="J1222" s="50">
        <f t="shared" si="117"/>
        <v>6</v>
      </c>
      <c r="K1222" s="50">
        <f t="shared" si="117"/>
        <v>8</v>
      </c>
      <c r="L1222" s="50">
        <f t="shared" si="117"/>
        <v>10</v>
      </c>
      <c r="M1222" s="51">
        <f t="shared" si="117"/>
        <v>19</v>
      </c>
      <c r="N1222" s="52">
        <f>MIN(D1222:M1222)</f>
        <v>5</v>
      </c>
      <c r="O1222" s="53">
        <f>C1222-N1222</f>
        <v>335</v>
      </c>
      <c r="P1222" s="54">
        <f>O1222/C1222</f>
        <v>0.9852941176470589</v>
      </c>
    </row>
    <row r="1223" spans="1:16" ht="9.75" customHeight="1">
      <c r="A1223" s="39" t="s">
        <v>70</v>
      </c>
      <c r="B1223" s="55" t="s">
        <v>0</v>
      </c>
      <c r="C1223" s="55"/>
      <c r="D1223" s="56"/>
      <c r="E1223" s="57"/>
      <c r="F1223" s="57"/>
      <c r="G1223" s="57"/>
      <c r="H1223" s="57"/>
      <c r="I1223" s="57"/>
      <c r="J1223" s="57"/>
      <c r="K1223" s="57"/>
      <c r="L1223" s="57"/>
      <c r="M1223" s="58"/>
      <c r="N1223" s="59"/>
      <c r="O1223" s="60"/>
      <c r="P1223" s="61"/>
    </row>
    <row r="1224" spans="1:16" ht="9.75" customHeight="1">
      <c r="A1224" s="5"/>
      <c r="B1224" s="40" t="s">
        <v>1</v>
      </c>
      <c r="C1224" s="40">
        <v>14</v>
      </c>
      <c r="D1224" s="41">
        <v>0</v>
      </c>
      <c r="E1224" s="42">
        <v>0</v>
      </c>
      <c r="F1224" s="42">
        <v>0</v>
      </c>
      <c r="G1224" s="42">
        <v>0</v>
      </c>
      <c r="H1224" s="42">
        <v>0</v>
      </c>
      <c r="I1224" s="42">
        <v>0</v>
      </c>
      <c r="J1224" s="42">
        <v>0</v>
      </c>
      <c r="K1224" s="42">
        <v>1</v>
      </c>
      <c r="L1224" s="42">
        <v>4</v>
      </c>
      <c r="M1224" s="43">
        <v>8</v>
      </c>
      <c r="N1224" s="44">
        <f>MIN(D1224:M1224)</f>
        <v>0</v>
      </c>
      <c r="O1224" s="45">
        <f>C1224-N1224</f>
        <v>14</v>
      </c>
      <c r="P1224" s="46">
        <f>O1224/C1224</f>
        <v>1</v>
      </c>
    </row>
    <row r="1225" spans="1:16" ht="9.75" customHeight="1">
      <c r="A1225" s="5"/>
      <c r="B1225" s="40" t="s">
        <v>2</v>
      </c>
      <c r="C1225" s="40"/>
      <c r="D1225" s="41"/>
      <c r="E1225" s="42"/>
      <c r="F1225" s="42"/>
      <c r="G1225" s="42"/>
      <c r="H1225" s="42"/>
      <c r="I1225" s="42"/>
      <c r="J1225" s="42"/>
      <c r="K1225" s="42"/>
      <c r="L1225" s="42"/>
      <c r="M1225" s="43"/>
      <c r="N1225" s="44"/>
      <c r="O1225" s="45"/>
      <c r="P1225" s="46"/>
    </row>
    <row r="1226" spans="1:16" ht="9.75" customHeight="1">
      <c r="A1226" s="5"/>
      <c r="B1226" s="40" t="s">
        <v>495</v>
      </c>
      <c r="C1226" s="40"/>
      <c r="D1226" s="41"/>
      <c r="E1226" s="42"/>
      <c r="F1226" s="42"/>
      <c r="G1226" s="42"/>
      <c r="H1226" s="42"/>
      <c r="I1226" s="42"/>
      <c r="J1226" s="42"/>
      <c r="K1226" s="42"/>
      <c r="L1226" s="42"/>
      <c r="M1226" s="43"/>
      <c r="N1226" s="44"/>
      <c r="O1226" s="45"/>
      <c r="P1226" s="46"/>
    </row>
    <row r="1227" spans="1:16" ht="9.75" customHeight="1">
      <c r="A1227" s="5"/>
      <c r="B1227" s="40" t="s">
        <v>3</v>
      </c>
      <c r="C1227" s="40">
        <v>2</v>
      </c>
      <c r="D1227" s="41">
        <v>2</v>
      </c>
      <c r="E1227" s="42">
        <v>1</v>
      </c>
      <c r="F1227" s="42">
        <v>1</v>
      </c>
      <c r="G1227" s="42">
        <v>1</v>
      </c>
      <c r="H1227" s="42">
        <v>1</v>
      </c>
      <c r="I1227" s="42">
        <v>1</v>
      </c>
      <c r="J1227" s="42">
        <v>1</v>
      </c>
      <c r="K1227" s="42">
        <v>1</v>
      </c>
      <c r="L1227" s="42">
        <v>1</v>
      </c>
      <c r="M1227" s="43">
        <v>1</v>
      </c>
      <c r="N1227" s="44">
        <f>MIN(D1227:M1227)</f>
        <v>1</v>
      </c>
      <c r="O1227" s="45">
        <f>C1227-N1227</f>
        <v>1</v>
      </c>
      <c r="P1227" s="46">
        <f>O1227/C1227</f>
        <v>0.5</v>
      </c>
    </row>
    <row r="1228" spans="1:16" ht="9.75" customHeight="1">
      <c r="A1228" s="5"/>
      <c r="B1228" s="40" t="s">
        <v>306</v>
      </c>
      <c r="C1228" s="40">
        <v>1</v>
      </c>
      <c r="D1228" s="41">
        <v>1</v>
      </c>
      <c r="E1228" s="42">
        <v>1</v>
      </c>
      <c r="F1228" s="42">
        <v>1</v>
      </c>
      <c r="G1228" s="42">
        <v>1</v>
      </c>
      <c r="H1228" s="42">
        <v>1</v>
      </c>
      <c r="I1228" s="42">
        <v>1</v>
      </c>
      <c r="J1228" s="42">
        <v>1</v>
      </c>
      <c r="K1228" s="42">
        <v>1</v>
      </c>
      <c r="L1228" s="42">
        <v>1</v>
      </c>
      <c r="M1228" s="43">
        <v>1</v>
      </c>
      <c r="N1228" s="44">
        <f>MIN(D1228:M1228)</f>
        <v>1</v>
      </c>
      <c r="O1228" s="45">
        <f>C1228-N1228</f>
        <v>0</v>
      </c>
      <c r="P1228" s="46">
        <f>O1228/C1228</f>
        <v>0</v>
      </c>
    </row>
    <row r="1229" spans="1:16" ht="9.75" customHeight="1">
      <c r="A1229" s="5"/>
      <c r="B1229" s="40" t="s">
        <v>307</v>
      </c>
      <c r="C1229" s="40">
        <v>7</v>
      </c>
      <c r="D1229" s="41">
        <v>1</v>
      </c>
      <c r="E1229" s="42">
        <v>0</v>
      </c>
      <c r="F1229" s="42">
        <v>0</v>
      </c>
      <c r="G1229" s="42">
        <v>0</v>
      </c>
      <c r="H1229" s="42">
        <v>0</v>
      </c>
      <c r="I1229" s="42">
        <v>1</v>
      </c>
      <c r="J1229" s="42">
        <v>1</v>
      </c>
      <c r="K1229" s="42">
        <v>1</v>
      </c>
      <c r="L1229" s="42">
        <v>1</v>
      </c>
      <c r="M1229" s="43">
        <v>5</v>
      </c>
      <c r="N1229" s="44">
        <f>MIN(D1229:M1229)</f>
        <v>0</v>
      </c>
      <c r="O1229" s="45">
        <f>C1229-N1229</f>
        <v>7</v>
      </c>
      <c r="P1229" s="46">
        <f>O1229/C1229</f>
        <v>1</v>
      </c>
    </row>
    <row r="1230" spans="1:16" ht="9.75" customHeight="1">
      <c r="A1230" s="5"/>
      <c r="B1230" s="40" t="s">
        <v>480</v>
      </c>
      <c r="C1230" s="40">
        <v>2</v>
      </c>
      <c r="D1230" s="41">
        <v>2</v>
      </c>
      <c r="E1230" s="42">
        <v>1</v>
      </c>
      <c r="F1230" s="42">
        <v>1</v>
      </c>
      <c r="G1230" s="42">
        <v>1</v>
      </c>
      <c r="H1230" s="42">
        <v>1</v>
      </c>
      <c r="I1230" s="42">
        <v>2</v>
      </c>
      <c r="J1230" s="42">
        <v>2</v>
      </c>
      <c r="K1230" s="42">
        <v>2</v>
      </c>
      <c r="L1230" s="42">
        <v>2</v>
      </c>
      <c r="M1230" s="43">
        <v>2</v>
      </c>
      <c r="N1230" s="44">
        <f>MIN(D1230:M1230)</f>
        <v>1</v>
      </c>
      <c r="O1230" s="45">
        <f>C1230-N1230</f>
        <v>1</v>
      </c>
      <c r="P1230" s="46">
        <f>O1230/C1230</f>
        <v>0.5</v>
      </c>
    </row>
    <row r="1231" spans="1:16" ht="9.75" customHeight="1">
      <c r="A1231" s="5"/>
      <c r="B1231" s="40" t="s">
        <v>300</v>
      </c>
      <c r="C1231" s="40"/>
      <c r="D1231" s="41"/>
      <c r="E1231" s="42"/>
      <c r="F1231" s="42"/>
      <c r="G1231" s="42"/>
      <c r="H1231" s="42"/>
      <c r="I1231" s="42"/>
      <c r="J1231" s="42"/>
      <c r="K1231" s="42"/>
      <c r="L1231" s="42"/>
      <c r="M1231" s="43"/>
      <c r="N1231" s="44"/>
      <c r="O1231" s="45"/>
      <c r="P1231" s="46"/>
    </row>
    <row r="1232" spans="1:16" ht="9.75" customHeight="1">
      <c r="A1232" s="5"/>
      <c r="B1232" s="40" t="s">
        <v>300</v>
      </c>
      <c r="C1232" s="40"/>
      <c r="D1232" s="41"/>
      <c r="E1232" s="42"/>
      <c r="F1232" s="42"/>
      <c r="G1232" s="42"/>
      <c r="H1232" s="42"/>
      <c r="I1232" s="42"/>
      <c r="J1232" s="42"/>
      <c r="K1232" s="42"/>
      <c r="L1232" s="42"/>
      <c r="M1232" s="43"/>
      <c r="N1232" s="44"/>
      <c r="O1232" s="45"/>
      <c r="P1232" s="46"/>
    </row>
    <row r="1233" spans="1:16" ht="9.75" customHeight="1">
      <c r="A1233" s="5"/>
      <c r="B1233" s="40" t="s">
        <v>301</v>
      </c>
      <c r="C1233" s="40">
        <f aca="true" t="shared" si="118" ref="C1233:M1233">SUM(C1228:C1232)</f>
        <v>10</v>
      </c>
      <c r="D1233" s="41">
        <f t="shared" si="118"/>
        <v>4</v>
      </c>
      <c r="E1233" s="42">
        <f t="shared" si="118"/>
        <v>2</v>
      </c>
      <c r="F1233" s="42">
        <f t="shared" si="118"/>
        <v>2</v>
      </c>
      <c r="G1233" s="42">
        <f t="shared" si="118"/>
        <v>2</v>
      </c>
      <c r="H1233" s="42">
        <f t="shared" si="118"/>
        <v>2</v>
      </c>
      <c r="I1233" s="42">
        <f t="shared" si="118"/>
        <v>4</v>
      </c>
      <c r="J1233" s="42">
        <f t="shared" si="118"/>
        <v>4</v>
      </c>
      <c r="K1233" s="42">
        <f t="shared" si="118"/>
        <v>4</v>
      </c>
      <c r="L1233" s="42">
        <f t="shared" si="118"/>
        <v>4</v>
      </c>
      <c r="M1233" s="43">
        <f t="shared" si="118"/>
        <v>8</v>
      </c>
      <c r="N1233" s="44">
        <f>MIN(D1233:M1233)</f>
        <v>2</v>
      </c>
      <c r="O1233" s="45">
        <f>C1233-N1233</f>
        <v>8</v>
      </c>
      <c r="P1233" s="46">
        <f>O1233/C1233</f>
        <v>0.8</v>
      </c>
    </row>
    <row r="1234" spans="1:16" ht="9.75" customHeight="1">
      <c r="A1234" s="5"/>
      <c r="B1234" s="40" t="s">
        <v>109</v>
      </c>
      <c r="C1234" s="40"/>
      <c r="D1234" s="41"/>
      <c r="E1234" s="42"/>
      <c r="F1234" s="42"/>
      <c r="G1234" s="42"/>
      <c r="H1234" s="42"/>
      <c r="I1234" s="42"/>
      <c r="J1234" s="42"/>
      <c r="K1234" s="42"/>
      <c r="L1234" s="42"/>
      <c r="M1234" s="43"/>
      <c r="N1234" s="44"/>
      <c r="O1234" s="45"/>
      <c r="P1234" s="46"/>
    </row>
    <row r="1235" spans="1:16" ht="9.75" customHeight="1">
      <c r="A1235" s="5"/>
      <c r="B1235" s="40" t="s">
        <v>296</v>
      </c>
      <c r="C1235" s="40"/>
      <c r="D1235" s="41"/>
      <c r="E1235" s="42"/>
      <c r="F1235" s="42"/>
      <c r="G1235" s="42"/>
      <c r="H1235" s="42"/>
      <c r="I1235" s="42"/>
      <c r="J1235" s="42"/>
      <c r="K1235" s="42"/>
      <c r="L1235" s="42"/>
      <c r="M1235" s="43"/>
      <c r="N1235" s="44"/>
      <c r="O1235" s="45"/>
      <c r="P1235" s="46"/>
    </row>
    <row r="1236" spans="1:16" ht="9.75" customHeight="1">
      <c r="A1236" s="5"/>
      <c r="B1236" s="40" t="s">
        <v>297</v>
      </c>
      <c r="C1236" s="40">
        <v>1</v>
      </c>
      <c r="D1236" s="41">
        <v>1</v>
      </c>
      <c r="E1236" s="42">
        <v>0</v>
      </c>
      <c r="F1236" s="42">
        <v>0</v>
      </c>
      <c r="G1236" s="42">
        <v>0</v>
      </c>
      <c r="H1236" s="42">
        <v>0</v>
      </c>
      <c r="I1236" s="42">
        <v>0</v>
      </c>
      <c r="J1236" s="42">
        <v>0</v>
      </c>
      <c r="K1236" s="42">
        <v>0</v>
      </c>
      <c r="L1236" s="42">
        <v>0</v>
      </c>
      <c r="M1236" s="43">
        <v>1</v>
      </c>
      <c r="N1236" s="44">
        <f>MIN(D1236:M1236)</f>
        <v>0</v>
      </c>
      <c r="O1236" s="45">
        <f>C1236-N1236</f>
        <v>1</v>
      </c>
      <c r="P1236" s="46">
        <f>O1236/C1236</f>
        <v>1</v>
      </c>
    </row>
    <row r="1237" spans="1:16" ht="9.75" customHeight="1">
      <c r="A1237" s="5"/>
      <c r="B1237" s="40" t="s">
        <v>4</v>
      </c>
      <c r="C1237" s="40">
        <v>1</v>
      </c>
      <c r="D1237" s="41">
        <v>1</v>
      </c>
      <c r="E1237" s="42">
        <v>1</v>
      </c>
      <c r="F1237" s="42">
        <v>0</v>
      </c>
      <c r="G1237" s="42">
        <v>1</v>
      </c>
      <c r="H1237" s="42">
        <v>1</v>
      </c>
      <c r="I1237" s="42">
        <v>1</v>
      </c>
      <c r="J1237" s="42">
        <v>0</v>
      </c>
      <c r="K1237" s="42">
        <v>1</v>
      </c>
      <c r="L1237" s="42">
        <v>1</v>
      </c>
      <c r="M1237" s="43">
        <v>1</v>
      </c>
      <c r="N1237" s="44">
        <f>MIN(D1237:M1237)</f>
        <v>0</v>
      </c>
      <c r="O1237" s="45">
        <f>C1237-N1237</f>
        <v>1</v>
      </c>
      <c r="P1237" s="46">
        <f>O1237/C1237</f>
        <v>1</v>
      </c>
    </row>
    <row r="1238" spans="1:16" ht="9.75" customHeight="1">
      <c r="A1238" s="47"/>
      <c r="B1238" s="48" t="s">
        <v>5</v>
      </c>
      <c r="C1238" s="48">
        <f aca="true" t="shared" si="119" ref="C1238:M1238">SUM(C1223:C1227,C1233:C1237)</f>
        <v>28</v>
      </c>
      <c r="D1238" s="49">
        <f t="shared" si="119"/>
        <v>8</v>
      </c>
      <c r="E1238" s="50">
        <f t="shared" si="119"/>
        <v>4</v>
      </c>
      <c r="F1238" s="50">
        <f t="shared" si="119"/>
        <v>3</v>
      </c>
      <c r="G1238" s="50">
        <f t="shared" si="119"/>
        <v>4</v>
      </c>
      <c r="H1238" s="50">
        <f t="shared" si="119"/>
        <v>4</v>
      </c>
      <c r="I1238" s="50">
        <f t="shared" si="119"/>
        <v>6</v>
      </c>
      <c r="J1238" s="50">
        <f t="shared" si="119"/>
        <v>5</v>
      </c>
      <c r="K1238" s="50">
        <f t="shared" si="119"/>
        <v>7</v>
      </c>
      <c r="L1238" s="50">
        <f t="shared" si="119"/>
        <v>10</v>
      </c>
      <c r="M1238" s="51">
        <f t="shared" si="119"/>
        <v>19</v>
      </c>
      <c r="N1238" s="52">
        <f>MIN(D1238:M1238)</f>
        <v>3</v>
      </c>
      <c r="O1238" s="53">
        <f>C1238-N1238</f>
        <v>25</v>
      </c>
      <c r="P1238" s="54">
        <f>O1238/C1238</f>
        <v>0.8928571428571429</v>
      </c>
    </row>
    <row r="1239" spans="1:16" ht="9.75" customHeight="1">
      <c r="A1239" s="39" t="s">
        <v>71</v>
      </c>
      <c r="B1239" s="55" t="s">
        <v>0</v>
      </c>
      <c r="C1239" s="55">
        <v>19</v>
      </c>
      <c r="D1239" s="56">
        <v>2</v>
      </c>
      <c r="E1239" s="57">
        <v>1</v>
      </c>
      <c r="F1239" s="57">
        <v>0</v>
      </c>
      <c r="G1239" s="57">
        <v>0</v>
      </c>
      <c r="H1239" s="57">
        <v>0</v>
      </c>
      <c r="I1239" s="57">
        <v>1</v>
      </c>
      <c r="J1239" s="57">
        <v>0</v>
      </c>
      <c r="K1239" s="57">
        <v>2</v>
      </c>
      <c r="L1239" s="57">
        <v>2</v>
      </c>
      <c r="M1239" s="58">
        <v>7</v>
      </c>
      <c r="N1239" s="59">
        <f>MIN(D1239:M1239)</f>
        <v>0</v>
      </c>
      <c r="O1239" s="60">
        <f>C1239-N1239</f>
        <v>19</v>
      </c>
      <c r="P1239" s="61">
        <f>O1239/C1239</f>
        <v>1</v>
      </c>
    </row>
    <row r="1240" spans="1:16" ht="9.75" customHeight="1">
      <c r="A1240" s="5"/>
      <c r="B1240" s="40" t="s">
        <v>1</v>
      </c>
      <c r="C1240" s="40">
        <v>33</v>
      </c>
      <c r="D1240" s="41">
        <v>0</v>
      </c>
      <c r="E1240" s="42">
        <v>0</v>
      </c>
      <c r="F1240" s="42">
        <v>0</v>
      </c>
      <c r="G1240" s="42">
        <v>0</v>
      </c>
      <c r="H1240" s="42">
        <v>0</v>
      </c>
      <c r="I1240" s="42">
        <v>0</v>
      </c>
      <c r="J1240" s="42">
        <v>0</v>
      </c>
      <c r="K1240" s="42">
        <v>2</v>
      </c>
      <c r="L1240" s="42">
        <v>6</v>
      </c>
      <c r="M1240" s="43">
        <v>11</v>
      </c>
      <c r="N1240" s="44">
        <f>MIN(D1240:M1240)</f>
        <v>0</v>
      </c>
      <c r="O1240" s="45">
        <f>C1240-N1240</f>
        <v>33</v>
      </c>
      <c r="P1240" s="46">
        <f>O1240/C1240</f>
        <v>1</v>
      </c>
    </row>
    <row r="1241" spans="1:16" ht="9.75" customHeight="1">
      <c r="A1241" s="5"/>
      <c r="B1241" s="40" t="s">
        <v>2</v>
      </c>
      <c r="C1241" s="40"/>
      <c r="D1241" s="41"/>
      <c r="E1241" s="42"/>
      <c r="F1241" s="42"/>
      <c r="G1241" s="42"/>
      <c r="H1241" s="42"/>
      <c r="I1241" s="42"/>
      <c r="J1241" s="42"/>
      <c r="K1241" s="42"/>
      <c r="L1241" s="42"/>
      <c r="M1241" s="43"/>
      <c r="N1241" s="44"/>
      <c r="O1241" s="45"/>
      <c r="P1241" s="46"/>
    </row>
    <row r="1242" spans="1:16" ht="9.75" customHeight="1">
      <c r="A1242" s="5"/>
      <c r="B1242" s="40" t="s">
        <v>495</v>
      </c>
      <c r="C1242" s="40">
        <v>5</v>
      </c>
      <c r="D1242" s="41">
        <v>4</v>
      </c>
      <c r="E1242" s="42">
        <v>2</v>
      </c>
      <c r="F1242" s="42">
        <v>1</v>
      </c>
      <c r="G1242" s="42">
        <v>1</v>
      </c>
      <c r="H1242" s="42">
        <v>1</v>
      </c>
      <c r="I1242" s="42">
        <v>2</v>
      </c>
      <c r="J1242" s="42">
        <v>1</v>
      </c>
      <c r="K1242" s="42">
        <v>1</v>
      </c>
      <c r="L1242" s="42">
        <v>2</v>
      </c>
      <c r="M1242" s="43">
        <v>2</v>
      </c>
      <c r="N1242" s="44">
        <f>MIN(D1242:M1242)</f>
        <v>1</v>
      </c>
      <c r="O1242" s="45">
        <f>C1242-N1242</f>
        <v>4</v>
      </c>
      <c r="P1242" s="46">
        <f>O1242/C1242</f>
        <v>0.8</v>
      </c>
    </row>
    <row r="1243" spans="1:16" ht="9.75" customHeight="1">
      <c r="A1243" s="5"/>
      <c r="B1243" s="40" t="s">
        <v>3</v>
      </c>
      <c r="C1243" s="40">
        <v>2</v>
      </c>
      <c r="D1243" s="41">
        <v>2</v>
      </c>
      <c r="E1243" s="42">
        <v>1</v>
      </c>
      <c r="F1243" s="42">
        <v>1</v>
      </c>
      <c r="G1243" s="42">
        <v>0</v>
      </c>
      <c r="H1243" s="42">
        <v>0</v>
      </c>
      <c r="I1243" s="42">
        <v>1</v>
      </c>
      <c r="J1243" s="42">
        <v>1</v>
      </c>
      <c r="K1243" s="42">
        <v>1</v>
      </c>
      <c r="L1243" s="42">
        <v>1</v>
      </c>
      <c r="M1243" s="43">
        <v>2</v>
      </c>
      <c r="N1243" s="44">
        <f>MIN(D1243:M1243)</f>
        <v>0</v>
      </c>
      <c r="O1243" s="45">
        <f>C1243-N1243</f>
        <v>2</v>
      </c>
      <c r="P1243" s="46">
        <f>O1243/C1243</f>
        <v>1</v>
      </c>
    </row>
    <row r="1244" spans="1:16" ht="9.75" customHeight="1">
      <c r="A1244" s="5"/>
      <c r="B1244" s="40" t="s">
        <v>300</v>
      </c>
      <c r="C1244" s="40"/>
      <c r="D1244" s="41"/>
      <c r="E1244" s="42"/>
      <c r="F1244" s="42"/>
      <c r="G1244" s="42"/>
      <c r="H1244" s="42"/>
      <c r="I1244" s="42"/>
      <c r="J1244" s="42"/>
      <c r="K1244" s="42"/>
      <c r="L1244" s="42"/>
      <c r="M1244" s="43"/>
      <c r="N1244" s="44"/>
      <c r="O1244" s="45"/>
      <c r="P1244" s="46"/>
    </row>
    <row r="1245" spans="1:16" ht="9.75" customHeight="1">
      <c r="A1245" s="5"/>
      <c r="B1245" s="40" t="s">
        <v>300</v>
      </c>
      <c r="C1245" s="40"/>
      <c r="D1245" s="41"/>
      <c r="E1245" s="42"/>
      <c r="F1245" s="42"/>
      <c r="G1245" s="42"/>
      <c r="H1245" s="42"/>
      <c r="I1245" s="42"/>
      <c r="J1245" s="42"/>
      <c r="K1245" s="42"/>
      <c r="L1245" s="42"/>
      <c r="M1245" s="43"/>
      <c r="N1245" s="44"/>
      <c r="O1245" s="45"/>
      <c r="P1245" s="46"/>
    </row>
    <row r="1246" spans="1:16" ht="9.75" customHeight="1">
      <c r="A1246" s="5"/>
      <c r="B1246" s="40" t="s">
        <v>300</v>
      </c>
      <c r="C1246" s="40"/>
      <c r="D1246" s="41"/>
      <c r="E1246" s="42"/>
      <c r="F1246" s="42"/>
      <c r="G1246" s="42"/>
      <c r="H1246" s="42"/>
      <c r="I1246" s="42"/>
      <c r="J1246" s="42"/>
      <c r="K1246" s="42"/>
      <c r="L1246" s="42"/>
      <c r="M1246" s="43"/>
      <c r="N1246" s="44"/>
      <c r="O1246" s="45"/>
      <c r="P1246" s="46"/>
    </row>
    <row r="1247" spans="1:16" ht="9.75" customHeight="1">
      <c r="A1247" s="5"/>
      <c r="B1247" s="40" t="s">
        <v>300</v>
      </c>
      <c r="C1247" s="40"/>
      <c r="D1247" s="41"/>
      <c r="E1247" s="42"/>
      <c r="F1247" s="42"/>
      <c r="G1247" s="42"/>
      <c r="H1247" s="42"/>
      <c r="I1247" s="42"/>
      <c r="J1247" s="42"/>
      <c r="K1247" s="42"/>
      <c r="L1247" s="42"/>
      <c r="M1247" s="43"/>
      <c r="N1247" s="44"/>
      <c r="O1247" s="45"/>
      <c r="P1247" s="46"/>
    </row>
    <row r="1248" spans="1:16" ht="9.75" customHeight="1">
      <c r="A1248" s="5"/>
      <c r="B1248" s="40" t="s">
        <v>300</v>
      </c>
      <c r="C1248" s="40"/>
      <c r="D1248" s="41"/>
      <c r="E1248" s="42"/>
      <c r="F1248" s="42"/>
      <c r="G1248" s="42"/>
      <c r="H1248" s="42"/>
      <c r="I1248" s="42"/>
      <c r="J1248" s="42"/>
      <c r="K1248" s="42"/>
      <c r="L1248" s="42"/>
      <c r="M1248" s="43"/>
      <c r="N1248" s="44"/>
      <c r="O1248" s="45"/>
      <c r="P1248" s="46"/>
    </row>
    <row r="1249" spans="1:16" ht="9.75" customHeight="1">
      <c r="A1249" s="5"/>
      <c r="B1249" s="40" t="s">
        <v>301</v>
      </c>
      <c r="C1249" s="40"/>
      <c r="D1249" s="41"/>
      <c r="E1249" s="42"/>
      <c r="F1249" s="42"/>
      <c r="G1249" s="42"/>
      <c r="H1249" s="42"/>
      <c r="I1249" s="42"/>
      <c r="J1249" s="42"/>
      <c r="K1249" s="42"/>
      <c r="L1249" s="42"/>
      <c r="M1249" s="43"/>
      <c r="N1249" s="44"/>
      <c r="O1249" s="45"/>
      <c r="P1249" s="46"/>
    </row>
    <row r="1250" spans="1:16" ht="9.75" customHeight="1">
      <c r="A1250" s="5"/>
      <c r="B1250" s="40" t="s">
        <v>109</v>
      </c>
      <c r="C1250" s="40">
        <v>4</v>
      </c>
      <c r="D1250" s="41">
        <v>2</v>
      </c>
      <c r="E1250" s="42">
        <v>2</v>
      </c>
      <c r="F1250" s="42">
        <v>1</v>
      </c>
      <c r="G1250" s="42">
        <v>1</v>
      </c>
      <c r="H1250" s="42">
        <v>1</v>
      </c>
      <c r="I1250" s="42">
        <v>1</v>
      </c>
      <c r="J1250" s="42">
        <v>0</v>
      </c>
      <c r="K1250" s="42">
        <v>1</v>
      </c>
      <c r="L1250" s="42">
        <v>2</v>
      </c>
      <c r="M1250" s="43">
        <v>3</v>
      </c>
      <c r="N1250" s="44">
        <f>MIN(D1250:M1250)</f>
        <v>0</v>
      </c>
      <c r="O1250" s="45">
        <f>C1250-N1250</f>
        <v>4</v>
      </c>
      <c r="P1250" s="46">
        <f>O1250/C1250</f>
        <v>1</v>
      </c>
    </row>
    <row r="1251" spans="1:16" ht="9.75" customHeight="1">
      <c r="A1251" s="5"/>
      <c r="B1251" s="40" t="s">
        <v>296</v>
      </c>
      <c r="C1251" s="40">
        <v>2</v>
      </c>
      <c r="D1251" s="41">
        <v>2</v>
      </c>
      <c r="E1251" s="42">
        <v>1</v>
      </c>
      <c r="F1251" s="42">
        <v>1</v>
      </c>
      <c r="G1251" s="42">
        <v>1</v>
      </c>
      <c r="H1251" s="42">
        <v>0</v>
      </c>
      <c r="I1251" s="42">
        <v>2</v>
      </c>
      <c r="J1251" s="42">
        <v>1</v>
      </c>
      <c r="K1251" s="42">
        <v>1</v>
      </c>
      <c r="L1251" s="42">
        <v>0</v>
      </c>
      <c r="M1251" s="43">
        <v>2</v>
      </c>
      <c r="N1251" s="44">
        <f>MIN(D1251:M1251)</f>
        <v>0</v>
      </c>
      <c r="O1251" s="45">
        <f>C1251-N1251</f>
        <v>2</v>
      </c>
      <c r="P1251" s="46">
        <f>O1251/C1251</f>
        <v>1</v>
      </c>
    </row>
    <row r="1252" spans="1:16" ht="9.75" customHeight="1">
      <c r="A1252" s="5"/>
      <c r="B1252" s="40" t="s">
        <v>297</v>
      </c>
      <c r="C1252" s="40">
        <v>1</v>
      </c>
      <c r="D1252" s="41">
        <v>1</v>
      </c>
      <c r="E1252" s="42">
        <v>1</v>
      </c>
      <c r="F1252" s="42">
        <v>1</v>
      </c>
      <c r="G1252" s="42">
        <v>0</v>
      </c>
      <c r="H1252" s="42">
        <v>0</v>
      </c>
      <c r="I1252" s="42">
        <v>0</v>
      </c>
      <c r="J1252" s="42">
        <v>0</v>
      </c>
      <c r="K1252" s="42">
        <v>0</v>
      </c>
      <c r="L1252" s="42">
        <v>1</v>
      </c>
      <c r="M1252" s="43">
        <v>1</v>
      </c>
      <c r="N1252" s="44">
        <f>MIN(D1252:M1252)</f>
        <v>0</v>
      </c>
      <c r="O1252" s="45">
        <f>C1252-N1252</f>
        <v>1</v>
      </c>
      <c r="P1252" s="46">
        <f>O1252/C1252</f>
        <v>1</v>
      </c>
    </row>
    <row r="1253" spans="1:16" ht="9.75" customHeight="1">
      <c r="A1253" s="5"/>
      <c r="B1253" s="40" t="s">
        <v>4</v>
      </c>
      <c r="C1253" s="40">
        <v>3</v>
      </c>
      <c r="D1253" s="41">
        <v>2</v>
      </c>
      <c r="E1253" s="42">
        <v>2</v>
      </c>
      <c r="F1253" s="42">
        <v>1</v>
      </c>
      <c r="G1253" s="42">
        <v>1</v>
      </c>
      <c r="H1253" s="42">
        <v>1</v>
      </c>
      <c r="I1253" s="42">
        <v>1</v>
      </c>
      <c r="J1253" s="42">
        <v>0</v>
      </c>
      <c r="K1253" s="42">
        <v>1</v>
      </c>
      <c r="L1253" s="42">
        <v>1</v>
      </c>
      <c r="M1253" s="43">
        <v>1</v>
      </c>
      <c r="N1253" s="44">
        <f>MIN(D1253:M1253)</f>
        <v>0</v>
      </c>
      <c r="O1253" s="45">
        <f>C1253-N1253</f>
        <v>3</v>
      </c>
      <c r="P1253" s="46">
        <f>O1253/C1253</f>
        <v>1</v>
      </c>
    </row>
    <row r="1254" spans="1:16" ht="9.75" customHeight="1">
      <c r="A1254" s="47"/>
      <c r="B1254" s="48" t="s">
        <v>5</v>
      </c>
      <c r="C1254" s="48">
        <f aca="true" t="shared" si="120" ref="C1254:M1254">SUM(C1239:C1243,C1249:C1253)</f>
        <v>69</v>
      </c>
      <c r="D1254" s="49">
        <f t="shared" si="120"/>
        <v>15</v>
      </c>
      <c r="E1254" s="50">
        <f t="shared" si="120"/>
        <v>10</v>
      </c>
      <c r="F1254" s="50">
        <f t="shared" si="120"/>
        <v>6</v>
      </c>
      <c r="G1254" s="50">
        <f t="shared" si="120"/>
        <v>4</v>
      </c>
      <c r="H1254" s="50">
        <f t="shared" si="120"/>
        <v>3</v>
      </c>
      <c r="I1254" s="50">
        <f t="shared" si="120"/>
        <v>8</v>
      </c>
      <c r="J1254" s="50">
        <f t="shared" si="120"/>
        <v>3</v>
      </c>
      <c r="K1254" s="50">
        <f t="shared" si="120"/>
        <v>9</v>
      </c>
      <c r="L1254" s="50">
        <f t="shared" si="120"/>
        <v>15</v>
      </c>
      <c r="M1254" s="51">
        <f t="shared" si="120"/>
        <v>29</v>
      </c>
      <c r="N1254" s="52">
        <f>MIN(D1254:M1254)</f>
        <v>3</v>
      </c>
      <c r="O1254" s="53">
        <f>C1254-N1254</f>
        <v>66</v>
      </c>
      <c r="P1254" s="54">
        <f>O1254/C1254</f>
        <v>0.9565217391304348</v>
      </c>
    </row>
    <row r="1255" spans="1:16" ht="9.75" customHeight="1">
      <c r="A1255" s="39" t="s">
        <v>72</v>
      </c>
      <c r="B1255" s="55" t="s">
        <v>0</v>
      </c>
      <c r="C1255" s="55"/>
      <c r="D1255" s="56"/>
      <c r="E1255" s="57"/>
      <c r="F1255" s="57"/>
      <c r="G1255" s="57"/>
      <c r="H1255" s="57"/>
      <c r="I1255" s="57"/>
      <c r="J1255" s="57"/>
      <c r="K1255" s="57"/>
      <c r="L1255" s="57"/>
      <c r="M1255" s="58"/>
      <c r="N1255" s="59"/>
      <c r="O1255" s="60"/>
      <c r="P1255" s="61"/>
    </row>
    <row r="1256" spans="1:16" ht="9.75" customHeight="1">
      <c r="A1256" s="5"/>
      <c r="B1256" s="40" t="s">
        <v>1</v>
      </c>
      <c r="C1256" s="40"/>
      <c r="D1256" s="41"/>
      <c r="E1256" s="42"/>
      <c r="F1256" s="42"/>
      <c r="G1256" s="42"/>
      <c r="H1256" s="42"/>
      <c r="I1256" s="42"/>
      <c r="J1256" s="42"/>
      <c r="K1256" s="42"/>
      <c r="L1256" s="42"/>
      <c r="M1256" s="43"/>
      <c r="N1256" s="44"/>
      <c r="O1256" s="45"/>
      <c r="P1256" s="46"/>
    </row>
    <row r="1257" spans="1:16" ht="9.75" customHeight="1">
      <c r="A1257" s="5"/>
      <c r="B1257" s="40" t="s">
        <v>2</v>
      </c>
      <c r="C1257" s="40"/>
      <c r="D1257" s="41"/>
      <c r="E1257" s="42"/>
      <c r="F1257" s="42"/>
      <c r="G1257" s="42"/>
      <c r="H1257" s="42"/>
      <c r="I1257" s="42"/>
      <c r="J1257" s="42"/>
      <c r="K1257" s="42"/>
      <c r="L1257" s="42"/>
      <c r="M1257" s="43"/>
      <c r="N1257" s="44"/>
      <c r="O1257" s="45"/>
      <c r="P1257" s="46"/>
    </row>
    <row r="1258" spans="1:16" ht="9.75" customHeight="1">
      <c r="A1258" s="5"/>
      <c r="B1258" s="40" t="s">
        <v>495</v>
      </c>
      <c r="C1258" s="40">
        <v>88</v>
      </c>
      <c r="D1258" s="41">
        <v>35</v>
      </c>
      <c r="E1258" s="42">
        <v>13</v>
      </c>
      <c r="F1258" s="42">
        <v>5</v>
      </c>
      <c r="G1258" s="42">
        <v>3</v>
      </c>
      <c r="H1258" s="42">
        <v>3</v>
      </c>
      <c r="I1258" s="42">
        <v>7</v>
      </c>
      <c r="J1258" s="42">
        <v>2</v>
      </c>
      <c r="K1258" s="42">
        <v>4</v>
      </c>
      <c r="L1258" s="42">
        <v>2</v>
      </c>
      <c r="M1258" s="43">
        <v>0</v>
      </c>
      <c r="N1258" s="44">
        <f>MIN(D1258:M1258)</f>
        <v>0</v>
      </c>
      <c r="O1258" s="45">
        <f>C1258-N1258</f>
        <v>88</v>
      </c>
      <c r="P1258" s="46">
        <f>O1258/C1258</f>
        <v>1</v>
      </c>
    </row>
    <row r="1259" spans="1:16" ht="9.75" customHeight="1">
      <c r="A1259" s="5"/>
      <c r="B1259" s="40" t="s">
        <v>3</v>
      </c>
      <c r="C1259" s="40"/>
      <c r="D1259" s="41"/>
      <c r="E1259" s="42"/>
      <c r="F1259" s="42"/>
      <c r="G1259" s="42"/>
      <c r="H1259" s="42"/>
      <c r="I1259" s="42"/>
      <c r="J1259" s="42"/>
      <c r="K1259" s="42"/>
      <c r="L1259" s="42"/>
      <c r="M1259" s="43"/>
      <c r="N1259" s="44"/>
      <c r="O1259" s="45"/>
      <c r="P1259" s="46"/>
    </row>
    <row r="1260" spans="1:16" ht="9.75" customHeight="1">
      <c r="A1260" s="5"/>
      <c r="B1260" s="40" t="s">
        <v>312</v>
      </c>
      <c r="C1260" s="40">
        <v>1</v>
      </c>
      <c r="D1260" s="41">
        <v>1</v>
      </c>
      <c r="E1260" s="42">
        <v>1</v>
      </c>
      <c r="F1260" s="42">
        <v>0</v>
      </c>
      <c r="G1260" s="42">
        <v>0</v>
      </c>
      <c r="H1260" s="42">
        <v>0</v>
      </c>
      <c r="I1260" s="42">
        <v>1</v>
      </c>
      <c r="J1260" s="42">
        <v>1</v>
      </c>
      <c r="K1260" s="42">
        <v>1</v>
      </c>
      <c r="L1260" s="42">
        <v>1</v>
      </c>
      <c r="M1260" s="43">
        <v>1</v>
      </c>
      <c r="N1260" s="44">
        <f>MIN(D1260:M1260)</f>
        <v>0</v>
      </c>
      <c r="O1260" s="45">
        <f>C1260-N1260</f>
        <v>1</v>
      </c>
      <c r="P1260" s="46">
        <f>O1260/C1260</f>
        <v>1</v>
      </c>
    </row>
    <row r="1261" spans="1:16" ht="9.75" customHeight="1">
      <c r="A1261" s="5"/>
      <c r="B1261" s="40" t="s">
        <v>398</v>
      </c>
      <c r="C1261" s="40">
        <v>1</v>
      </c>
      <c r="D1261" s="41">
        <v>1</v>
      </c>
      <c r="E1261" s="42">
        <v>1</v>
      </c>
      <c r="F1261" s="42">
        <v>1</v>
      </c>
      <c r="G1261" s="42">
        <v>1</v>
      </c>
      <c r="H1261" s="42">
        <v>1</v>
      </c>
      <c r="I1261" s="42">
        <v>1</v>
      </c>
      <c r="J1261" s="42">
        <v>1</v>
      </c>
      <c r="K1261" s="42">
        <v>1</v>
      </c>
      <c r="L1261" s="42">
        <v>1</v>
      </c>
      <c r="M1261" s="43">
        <v>1</v>
      </c>
      <c r="N1261" s="44">
        <f>MIN(D1261:M1261)</f>
        <v>1</v>
      </c>
      <c r="O1261" s="45">
        <f>C1261-N1261</f>
        <v>0</v>
      </c>
      <c r="P1261" s="46">
        <f>O1261/C1261</f>
        <v>0</v>
      </c>
    </row>
    <row r="1262" spans="1:16" ht="9.75" customHeight="1">
      <c r="A1262" s="5"/>
      <c r="B1262" s="40" t="s">
        <v>313</v>
      </c>
      <c r="C1262" s="40">
        <v>3</v>
      </c>
      <c r="D1262" s="41">
        <v>3</v>
      </c>
      <c r="E1262" s="42">
        <v>2</v>
      </c>
      <c r="F1262" s="42">
        <v>2</v>
      </c>
      <c r="G1262" s="42">
        <v>2</v>
      </c>
      <c r="H1262" s="42">
        <v>2</v>
      </c>
      <c r="I1262" s="42">
        <v>2</v>
      </c>
      <c r="J1262" s="42">
        <v>2</v>
      </c>
      <c r="K1262" s="42">
        <v>3</v>
      </c>
      <c r="L1262" s="42">
        <v>3</v>
      </c>
      <c r="M1262" s="43">
        <v>3</v>
      </c>
      <c r="N1262" s="44">
        <f>MIN(D1262:M1262)</f>
        <v>2</v>
      </c>
      <c r="O1262" s="45">
        <f>C1262-N1262</f>
        <v>1</v>
      </c>
      <c r="P1262" s="46">
        <f>O1262/C1262</f>
        <v>0.3333333333333333</v>
      </c>
    </row>
    <row r="1263" spans="1:16" ht="9.75" customHeight="1">
      <c r="A1263" s="5"/>
      <c r="B1263" s="40" t="s">
        <v>300</v>
      </c>
      <c r="C1263" s="40"/>
      <c r="D1263" s="41"/>
      <c r="E1263" s="42"/>
      <c r="F1263" s="42"/>
      <c r="G1263" s="42"/>
      <c r="H1263" s="42"/>
      <c r="I1263" s="42"/>
      <c r="J1263" s="42"/>
      <c r="K1263" s="42"/>
      <c r="L1263" s="42"/>
      <c r="M1263" s="43"/>
      <c r="N1263" s="44"/>
      <c r="O1263" s="45"/>
      <c r="P1263" s="46"/>
    </row>
    <row r="1264" spans="1:16" ht="9.75" customHeight="1">
      <c r="A1264" s="5"/>
      <c r="B1264" s="40" t="s">
        <v>300</v>
      </c>
      <c r="C1264" s="40"/>
      <c r="D1264" s="41"/>
      <c r="E1264" s="42"/>
      <c r="F1264" s="42"/>
      <c r="G1264" s="42"/>
      <c r="H1264" s="42"/>
      <c r="I1264" s="42"/>
      <c r="J1264" s="42"/>
      <c r="K1264" s="42"/>
      <c r="L1264" s="42"/>
      <c r="M1264" s="43"/>
      <c r="N1264" s="44"/>
      <c r="O1264" s="45"/>
      <c r="P1264" s="46"/>
    </row>
    <row r="1265" spans="1:16" ht="9.75" customHeight="1">
      <c r="A1265" s="5"/>
      <c r="B1265" s="40" t="s">
        <v>301</v>
      </c>
      <c r="C1265" s="40">
        <f aca="true" t="shared" si="121" ref="C1265:M1265">SUM(C1260:C1264)</f>
        <v>5</v>
      </c>
      <c r="D1265" s="41">
        <f t="shared" si="121"/>
        <v>5</v>
      </c>
      <c r="E1265" s="42">
        <f t="shared" si="121"/>
        <v>4</v>
      </c>
      <c r="F1265" s="42">
        <f t="shared" si="121"/>
        <v>3</v>
      </c>
      <c r="G1265" s="42">
        <f t="shared" si="121"/>
        <v>3</v>
      </c>
      <c r="H1265" s="42">
        <f t="shared" si="121"/>
        <v>3</v>
      </c>
      <c r="I1265" s="42">
        <f t="shared" si="121"/>
        <v>4</v>
      </c>
      <c r="J1265" s="42">
        <f t="shared" si="121"/>
        <v>4</v>
      </c>
      <c r="K1265" s="42">
        <f t="shared" si="121"/>
        <v>5</v>
      </c>
      <c r="L1265" s="42">
        <f t="shared" si="121"/>
        <v>5</v>
      </c>
      <c r="M1265" s="43">
        <f t="shared" si="121"/>
        <v>5</v>
      </c>
      <c r="N1265" s="44">
        <f>MIN(D1265:M1265)</f>
        <v>3</v>
      </c>
      <c r="O1265" s="45">
        <f>C1265-N1265</f>
        <v>2</v>
      </c>
      <c r="P1265" s="46">
        <f>O1265/C1265</f>
        <v>0.4</v>
      </c>
    </row>
    <row r="1266" spans="1:16" ht="9.75" customHeight="1">
      <c r="A1266" s="5"/>
      <c r="B1266" s="40" t="s">
        <v>109</v>
      </c>
      <c r="C1266" s="40">
        <v>6</v>
      </c>
      <c r="D1266" s="41">
        <v>3</v>
      </c>
      <c r="E1266" s="42">
        <v>1</v>
      </c>
      <c r="F1266" s="42">
        <v>1</v>
      </c>
      <c r="G1266" s="42">
        <v>1</v>
      </c>
      <c r="H1266" s="42">
        <v>0</v>
      </c>
      <c r="I1266" s="42">
        <v>1</v>
      </c>
      <c r="J1266" s="42">
        <v>0</v>
      </c>
      <c r="K1266" s="42">
        <v>1</v>
      </c>
      <c r="L1266" s="42">
        <v>2</v>
      </c>
      <c r="M1266" s="43">
        <v>1</v>
      </c>
      <c r="N1266" s="44">
        <f>MIN(D1266:M1266)</f>
        <v>0</v>
      </c>
      <c r="O1266" s="45">
        <f>C1266-N1266</f>
        <v>6</v>
      </c>
      <c r="P1266" s="46">
        <f>O1266/C1266</f>
        <v>1</v>
      </c>
    </row>
    <row r="1267" spans="1:16" ht="9.75" customHeight="1">
      <c r="A1267" s="5"/>
      <c r="B1267" s="40" t="s">
        <v>296</v>
      </c>
      <c r="C1267" s="40"/>
      <c r="D1267" s="41"/>
      <c r="E1267" s="42"/>
      <c r="F1267" s="42"/>
      <c r="G1267" s="42"/>
      <c r="H1267" s="42"/>
      <c r="I1267" s="42"/>
      <c r="J1267" s="42"/>
      <c r="K1267" s="42"/>
      <c r="L1267" s="42"/>
      <c r="M1267" s="43"/>
      <c r="N1267" s="44"/>
      <c r="O1267" s="45"/>
      <c r="P1267" s="46"/>
    </row>
    <row r="1268" spans="1:16" ht="9.75" customHeight="1">
      <c r="A1268" s="5"/>
      <c r="B1268" s="40" t="s">
        <v>297</v>
      </c>
      <c r="C1268" s="40">
        <v>4</v>
      </c>
      <c r="D1268" s="41">
        <v>1</v>
      </c>
      <c r="E1268" s="42">
        <v>0</v>
      </c>
      <c r="F1268" s="42">
        <v>0</v>
      </c>
      <c r="G1268" s="42">
        <v>1</v>
      </c>
      <c r="H1268" s="42">
        <v>1</v>
      </c>
      <c r="I1268" s="42">
        <v>0</v>
      </c>
      <c r="J1268" s="42">
        <v>0</v>
      </c>
      <c r="K1268" s="42">
        <v>0</v>
      </c>
      <c r="L1268" s="42">
        <v>1</v>
      </c>
      <c r="M1268" s="43">
        <v>1</v>
      </c>
      <c r="N1268" s="44">
        <f>MIN(D1268:M1268)</f>
        <v>0</v>
      </c>
      <c r="O1268" s="45">
        <f>C1268-N1268</f>
        <v>4</v>
      </c>
      <c r="P1268" s="46">
        <f>O1268/C1268</f>
        <v>1</v>
      </c>
    </row>
    <row r="1269" spans="1:16" ht="9.75" customHeight="1">
      <c r="A1269" s="5"/>
      <c r="B1269" s="40" t="s">
        <v>4</v>
      </c>
      <c r="C1269" s="40">
        <v>1</v>
      </c>
      <c r="D1269" s="41">
        <v>1</v>
      </c>
      <c r="E1269" s="42">
        <v>1</v>
      </c>
      <c r="F1269" s="42">
        <v>0</v>
      </c>
      <c r="G1269" s="42">
        <v>0</v>
      </c>
      <c r="H1269" s="42">
        <v>0</v>
      </c>
      <c r="I1269" s="42">
        <v>0</v>
      </c>
      <c r="J1269" s="42">
        <v>0</v>
      </c>
      <c r="K1269" s="42">
        <v>0</v>
      </c>
      <c r="L1269" s="42">
        <v>0</v>
      </c>
      <c r="M1269" s="43">
        <v>0</v>
      </c>
      <c r="N1269" s="44">
        <f>MIN(D1269:M1269)</f>
        <v>0</v>
      </c>
      <c r="O1269" s="45">
        <f>C1269-N1269</f>
        <v>1</v>
      </c>
      <c r="P1269" s="46">
        <f>O1269/C1269</f>
        <v>1</v>
      </c>
    </row>
    <row r="1270" spans="1:16" ht="9.75" customHeight="1">
      <c r="A1270" s="47"/>
      <c r="B1270" s="48" t="s">
        <v>5</v>
      </c>
      <c r="C1270" s="48">
        <f aca="true" t="shared" si="122" ref="C1270:M1270">SUM(C1255:C1259,C1265:C1269)</f>
        <v>104</v>
      </c>
      <c r="D1270" s="49">
        <f t="shared" si="122"/>
        <v>45</v>
      </c>
      <c r="E1270" s="50">
        <f t="shared" si="122"/>
        <v>19</v>
      </c>
      <c r="F1270" s="50">
        <f t="shared" si="122"/>
        <v>9</v>
      </c>
      <c r="G1270" s="50">
        <f t="shared" si="122"/>
        <v>8</v>
      </c>
      <c r="H1270" s="50">
        <f t="shared" si="122"/>
        <v>7</v>
      </c>
      <c r="I1270" s="50">
        <f t="shared" si="122"/>
        <v>12</v>
      </c>
      <c r="J1270" s="50">
        <f t="shared" si="122"/>
        <v>6</v>
      </c>
      <c r="K1270" s="50">
        <f t="shared" si="122"/>
        <v>10</v>
      </c>
      <c r="L1270" s="50">
        <f t="shared" si="122"/>
        <v>10</v>
      </c>
      <c r="M1270" s="51">
        <f t="shared" si="122"/>
        <v>7</v>
      </c>
      <c r="N1270" s="52">
        <f>MIN(D1270:M1270)</f>
        <v>6</v>
      </c>
      <c r="O1270" s="53">
        <f>C1270-N1270</f>
        <v>98</v>
      </c>
      <c r="P1270" s="54">
        <f>O1270/C1270</f>
        <v>0.9423076923076923</v>
      </c>
    </row>
    <row r="1271" spans="1:16" ht="9.75" customHeight="1">
      <c r="A1271" s="39" t="s">
        <v>73</v>
      </c>
      <c r="B1271" s="55" t="s">
        <v>0</v>
      </c>
      <c r="C1271" s="55">
        <v>3</v>
      </c>
      <c r="D1271" s="56">
        <v>0</v>
      </c>
      <c r="E1271" s="57">
        <v>0</v>
      </c>
      <c r="F1271" s="57">
        <v>0</v>
      </c>
      <c r="G1271" s="57">
        <v>0</v>
      </c>
      <c r="H1271" s="57">
        <v>0</v>
      </c>
      <c r="I1271" s="57">
        <v>0</v>
      </c>
      <c r="J1271" s="57">
        <v>0</v>
      </c>
      <c r="K1271" s="57">
        <v>0</v>
      </c>
      <c r="L1271" s="57">
        <v>2</v>
      </c>
      <c r="M1271" s="58">
        <v>1</v>
      </c>
      <c r="N1271" s="44">
        <f>MIN(D1271:M1271)</f>
        <v>0</v>
      </c>
      <c r="O1271" s="45">
        <f>C1271-N1271</f>
        <v>3</v>
      </c>
      <c r="P1271" s="46">
        <f>O1271/C1271</f>
        <v>1</v>
      </c>
    </row>
    <row r="1272" spans="1:16" ht="9.75" customHeight="1">
      <c r="A1272" s="5"/>
      <c r="B1272" s="40" t="s">
        <v>1</v>
      </c>
      <c r="C1272" s="40"/>
      <c r="D1272" s="41"/>
      <c r="E1272" s="42"/>
      <c r="F1272" s="42"/>
      <c r="G1272" s="42"/>
      <c r="H1272" s="42"/>
      <c r="I1272" s="42"/>
      <c r="J1272" s="42"/>
      <c r="K1272" s="42"/>
      <c r="L1272" s="42"/>
      <c r="M1272" s="43"/>
      <c r="N1272" s="44"/>
      <c r="O1272" s="45"/>
      <c r="P1272" s="46"/>
    </row>
    <row r="1273" spans="1:16" ht="9.75" customHeight="1">
      <c r="A1273" s="5"/>
      <c r="B1273" s="40" t="s">
        <v>2</v>
      </c>
      <c r="C1273" s="40"/>
      <c r="D1273" s="41"/>
      <c r="E1273" s="42"/>
      <c r="F1273" s="42"/>
      <c r="G1273" s="42"/>
      <c r="H1273" s="42"/>
      <c r="I1273" s="42"/>
      <c r="J1273" s="42"/>
      <c r="K1273" s="42"/>
      <c r="L1273" s="42"/>
      <c r="M1273" s="43"/>
      <c r="N1273" s="44"/>
      <c r="O1273" s="45"/>
      <c r="P1273" s="46"/>
    </row>
    <row r="1274" spans="1:16" ht="9.75" customHeight="1">
      <c r="A1274" s="5"/>
      <c r="B1274" s="40" t="s">
        <v>495</v>
      </c>
      <c r="C1274" s="40"/>
      <c r="D1274" s="41"/>
      <c r="E1274" s="42"/>
      <c r="F1274" s="42"/>
      <c r="G1274" s="42"/>
      <c r="H1274" s="42"/>
      <c r="I1274" s="42"/>
      <c r="J1274" s="42"/>
      <c r="K1274" s="42"/>
      <c r="L1274" s="42"/>
      <c r="M1274" s="43"/>
      <c r="N1274" s="44"/>
      <c r="O1274" s="45"/>
      <c r="P1274" s="46"/>
    </row>
    <row r="1275" spans="1:16" ht="9.75" customHeight="1">
      <c r="A1275" s="5"/>
      <c r="B1275" s="40" t="s">
        <v>3</v>
      </c>
      <c r="C1275" s="40">
        <v>30</v>
      </c>
      <c r="D1275" s="41">
        <v>24</v>
      </c>
      <c r="E1275" s="42">
        <v>20</v>
      </c>
      <c r="F1275" s="42">
        <v>19</v>
      </c>
      <c r="G1275" s="42">
        <v>14</v>
      </c>
      <c r="H1275" s="42">
        <v>11</v>
      </c>
      <c r="I1275" s="42">
        <v>11</v>
      </c>
      <c r="J1275" s="42">
        <v>7</v>
      </c>
      <c r="K1275" s="42">
        <v>4</v>
      </c>
      <c r="L1275" s="42">
        <v>16</v>
      </c>
      <c r="M1275" s="43">
        <v>20</v>
      </c>
      <c r="N1275" s="44">
        <f>MIN(D1275:M1275)</f>
        <v>4</v>
      </c>
      <c r="O1275" s="45">
        <f>C1275-N1275</f>
        <v>26</v>
      </c>
      <c r="P1275" s="46">
        <f>O1275/C1275</f>
        <v>0.8666666666666667</v>
      </c>
    </row>
    <row r="1276" spans="1:16" ht="9.75" customHeight="1">
      <c r="A1276" s="5"/>
      <c r="B1276" s="40" t="s">
        <v>395</v>
      </c>
      <c r="C1276" s="40">
        <v>3</v>
      </c>
      <c r="D1276" s="41">
        <v>3</v>
      </c>
      <c r="E1276" s="42">
        <v>2</v>
      </c>
      <c r="F1276" s="42">
        <v>2</v>
      </c>
      <c r="G1276" s="42">
        <v>1</v>
      </c>
      <c r="H1276" s="42">
        <v>2</v>
      </c>
      <c r="I1276" s="42">
        <v>2</v>
      </c>
      <c r="J1276" s="42">
        <v>2</v>
      </c>
      <c r="K1276" s="42">
        <v>2</v>
      </c>
      <c r="L1276" s="42">
        <v>3</v>
      </c>
      <c r="M1276" s="43">
        <v>3</v>
      </c>
      <c r="N1276" s="44">
        <f>MIN(D1276:M1276)</f>
        <v>1</v>
      </c>
      <c r="O1276" s="45">
        <f>C1276-N1276</f>
        <v>2</v>
      </c>
      <c r="P1276" s="46">
        <f>O1276/C1276</f>
        <v>0.6666666666666666</v>
      </c>
    </row>
    <row r="1277" spans="1:16" ht="9.75" customHeight="1">
      <c r="A1277" s="5"/>
      <c r="B1277" s="40" t="s">
        <v>300</v>
      </c>
      <c r="C1277" s="40"/>
      <c r="D1277" s="41"/>
      <c r="E1277" s="42"/>
      <c r="F1277" s="42"/>
      <c r="G1277" s="42"/>
      <c r="H1277" s="42"/>
      <c r="I1277" s="42"/>
      <c r="J1277" s="42"/>
      <c r="K1277" s="42"/>
      <c r="L1277" s="42"/>
      <c r="M1277" s="43"/>
      <c r="N1277" s="44"/>
      <c r="O1277" s="45"/>
      <c r="P1277" s="46"/>
    </row>
    <row r="1278" spans="1:16" ht="9.75" customHeight="1">
      <c r="A1278" s="5"/>
      <c r="B1278" s="40" t="s">
        <v>300</v>
      </c>
      <c r="C1278" s="40"/>
      <c r="D1278" s="41"/>
      <c r="E1278" s="42"/>
      <c r="F1278" s="42"/>
      <c r="G1278" s="42"/>
      <c r="H1278" s="42"/>
      <c r="I1278" s="42"/>
      <c r="J1278" s="42"/>
      <c r="K1278" s="42"/>
      <c r="L1278" s="42"/>
      <c r="M1278" s="43"/>
      <c r="N1278" s="44"/>
      <c r="O1278" s="45"/>
      <c r="P1278" s="46"/>
    </row>
    <row r="1279" spans="1:16" ht="9.75" customHeight="1">
      <c r="A1279" s="5"/>
      <c r="B1279" s="40" t="s">
        <v>300</v>
      </c>
      <c r="C1279" s="40"/>
      <c r="D1279" s="41"/>
      <c r="E1279" s="42"/>
      <c r="F1279" s="42"/>
      <c r="G1279" s="42"/>
      <c r="H1279" s="42"/>
      <c r="I1279" s="42"/>
      <c r="J1279" s="42"/>
      <c r="K1279" s="42"/>
      <c r="L1279" s="42"/>
      <c r="M1279" s="43"/>
      <c r="N1279" s="44"/>
      <c r="O1279" s="45"/>
      <c r="P1279" s="46"/>
    </row>
    <row r="1280" spans="1:16" ht="9.75" customHeight="1">
      <c r="A1280" s="5"/>
      <c r="B1280" s="40" t="s">
        <v>300</v>
      </c>
      <c r="C1280" s="40"/>
      <c r="D1280" s="41"/>
      <c r="E1280" s="42"/>
      <c r="F1280" s="42"/>
      <c r="G1280" s="42"/>
      <c r="H1280" s="42"/>
      <c r="I1280" s="42"/>
      <c r="J1280" s="42"/>
      <c r="K1280" s="42"/>
      <c r="L1280" s="42"/>
      <c r="M1280" s="43"/>
      <c r="N1280" s="44"/>
      <c r="O1280" s="45"/>
      <c r="P1280" s="46"/>
    </row>
    <row r="1281" spans="1:16" ht="9.75" customHeight="1">
      <c r="A1281" s="5"/>
      <c r="B1281" s="40" t="s">
        <v>301</v>
      </c>
      <c r="C1281" s="40">
        <f aca="true" t="shared" si="123" ref="C1281:M1281">SUM(C1276:C1280)</f>
        <v>3</v>
      </c>
      <c r="D1281" s="41">
        <f t="shared" si="123"/>
        <v>3</v>
      </c>
      <c r="E1281" s="42">
        <f t="shared" si="123"/>
        <v>2</v>
      </c>
      <c r="F1281" s="42">
        <f t="shared" si="123"/>
        <v>2</v>
      </c>
      <c r="G1281" s="42">
        <f t="shared" si="123"/>
        <v>1</v>
      </c>
      <c r="H1281" s="42">
        <f t="shared" si="123"/>
        <v>2</v>
      </c>
      <c r="I1281" s="42">
        <f t="shared" si="123"/>
        <v>2</v>
      </c>
      <c r="J1281" s="42">
        <f t="shared" si="123"/>
        <v>2</v>
      </c>
      <c r="K1281" s="42">
        <f t="shared" si="123"/>
        <v>2</v>
      </c>
      <c r="L1281" s="42">
        <f t="shared" si="123"/>
        <v>3</v>
      </c>
      <c r="M1281" s="43">
        <f t="shared" si="123"/>
        <v>3</v>
      </c>
      <c r="N1281" s="44">
        <f>MIN(D1281:M1281)</f>
        <v>1</v>
      </c>
      <c r="O1281" s="45">
        <f>C1281-N1281</f>
        <v>2</v>
      </c>
      <c r="P1281" s="46">
        <f>O1281/C1281</f>
        <v>0.6666666666666666</v>
      </c>
    </row>
    <row r="1282" spans="1:16" ht="9.75" customHeight="1">
      <c r="A1282" s="5"/>
      <c r="B1282" s="40" t="s">
        <v>109</v>
      </c>
      <c r="C1282" s="40">
        <v>5</v>
      </c>
      <c r="D1282" s="41">
        <v>3</v>
      </c>
      <c r="E1282" s="42">
        <v>2</v>
      </c>
      <c r="F1282" s="42">
        <v>2</v>
      </c>
      <c r="G1282" s="42">
        <v>2</v>
      </c>
      <c r="H1282" s="42">
        <v>1</v>
      </c>
      <c r="I1282" s="42">
        <v>1</v>
      </c>
      <c r="J1282" s="42">
        <v>1</v>
      </c>
      <c r="K1282" s="42">
        <v>1</v>
      </c>
      <c r="L1282" s="42">
        <v>1</v>
      </c>
      <c r="M1282" s="43">
        <v>2</v>
      </c>
      <c r="N1282" s="44">
        <f>MIN(D1282:M1282)</f>
        <v>1</v>
      </c>
      <c r="O1282" s="45">
        <f>C1282-N1282</f>
        <v>4</v>
      </c>
      <c r="P1282" s="46">
        <f>O1282/C1282</f>
        <v>0.8</v>
      </c>
    </row>
    <row r="1283" spans="1:16" ht="9.75" customHeight="1">
      <c r="A1283" s="5"/>
      <c r="B1283" s="40" t="s">
        <v>296</v>
      </c>
      <c r="C1283" s="40"/>
      <c r="D1283" s="41"/>
      <c r="E1283" s="42"/>
      <c r="F1283" s="42"/>
      <c r="G1283" s="42"/>
      <c r="H1283" s="42"/>
      <c r="I1283" s="42"/>
      <c r="J1283" s="42"/>
      <c r="K1283" s="42"/>
      <c r="L1283" s="42"/>
      <c r="M1283" s="43"/>
      <c r="N1283" s="44"/>
      <c r="O1283" s="45"/>
      <c r="P1283" s="46"/>
    </row>
    <row r="1284" spans="1:16" ht="9.75" customHeight="1">
      <c r="A1284" s="5"/>
      <c r="B1284" s="40" t="s">
        <v>297</v>
      </c>
      <c r="C1284" s="40"/>
      <c r="D1284" s="41"/>
      <c r="E1284" s="42"/>
      <c r="F1284" s="42"/>
      <c r="G1284" s="42"/>
      <c r="H1284" s="42"/>
      <c r="I1284" s="42"/>
      <c r="J1284" s="42"/>
      <c r="K1284" s="42"/>
      <c r="L1284" s="42"/>
      <c r="M1284" s="43"/>
      <c r="N1284" s="44"/>
      <c r="O1284" s="45"/>
      <c r="P1284" s="46"/>
    </row>
    <row r="1285" spans="1:16" ht="9.75" customHeight="1">
      <c r="A1285" s="5"/>
      <c r="B1285" s="40" t="s">
        <v>4</v>
      </c>
      <c r="C1285" s="40"/>
      <c r="D1285" s="41"/>
      <c r="E1285" s="42"/>
      <c r="F1285" s="42"/>
      <c r="G1285" s="42"/>
      <c r="H1285" s="42"/>
      <c r="I1285" s="42"/>
      <c r="J1285" s="42"/>
      <c r="K1285" s="42"/>
      <c r="L1285" s="42"/>
      <c r="M1285" s="43"/>
      <c r="N1285" s="44"/>
      <c r="O1285" s="45"/>
      <c r="P1285" s="46"/>
    </row>
    <row r="1286" spans="1:16" ht="9.75" customHeight="1">
      <c r="A1286" s="47"/>
      <c r="B1286" s="48" t="s">
        <v>5</v>
      </c>
      <c r="C1286" s="48">
        <f aca="true" t="shared" si="124" ref="C1286:M1286">SUM(C1271:C1275,C1281:C1285)</f>
        <v>41</v>
      </c>
      <c r="D1286" s="49">
        <f t="shared" si="124"/>
        <v>30</v>
      </c>
      <c r="E1286" s="50">
        <f t="shared" si="124"/>
        <v>24</v>
      </c>
      <c r="F1286" s="50">
        <f t="shared" si="124"/>
        <v>23</v>
      </c>
      <c r="G1286" s="50">
        <f t="shared" si="124"/>
        <v>17</v>
      </c>
      <c r="H1286" s="50">
        <f t="shared" si="124"/>
        <v>14</v>
      </c>
      <c r="I1286" s="50">
        <f t="shared" si="124"/>
        <v>14</v>
      </c>
      <c r="J1286" s="50">
        <f t="shared" si="124"/>
        <v>10</v>
      </c>
      <c r="K1286" s="50">
        <f t="shared" si="124"/>
        <v>7</v>
      </c>
      <c r="L1286" s="50">
        <f t="shared" si="124"/>
        <v>22</v>
      </c>
      <c r="M1286" s="51">
        <f t="shared" si="124"/>
        <v>26</v>
      </c>
      <c r="N1286" s="52">
        <f>MIN(D1286:M1286)</f>
        <v>7</v>
      </c>
      <c r="O1286" s="53">
        <f>C1286-N1286</f>
        <v>34</v>
      </c>
      <c r="P1286" s="54">
        <f>O1286/C1286</f>
        <v>0.8292682926829268</v>
      </c>
    </row>
    <row r="1287" spans="1:16" ht="9.75" customHeight="1">
      <c r="A1287" s="39" t="s">
        <v>74</v>
      </c>
      <c r="B1287" s="55" t="s">
        <v>0</v>
      </c>
      <c r="C1287" s="55"/>
      <c r="D1287" s="56"/>
      <c r="E1287" s="57"/>
      <c r="F1287" s="57"/>
      <c r="G1287" s="57"/>
      <c r="H1287" s="57"/>
      <c r="I1287" s="57"/>
      <c r="J1287" s="57"/>
      <c r="K1287" s="57"/>
      <c r="L1287" s="57"/>
      <c r="M1287" s="58"/>
      <c r="N1287" s="59"/>
      <c r="O1287" s="60"/>
      <c r="P1287" s="61"/>
    </row>
    <row r="1288" spans="1:16" ht="9.75" customHeight="1">
      <c r="A1288" s="5"/>
      <c r="B1288" s="40" t="s">
        <v>1</v>
      </c>
      <c r="C1288" s="40"/>
      <c r="D1288" s="41"/>
      <c r="E1288" s="42"/>
      <c r="F1288" s="42"/>
      <c r="G1288" s="42"/>
      <c r="H1288" s="42"/>
      <c r="I1288" s="42"/>
      <c r="J1288" s="42"/>
      <c r="K1288" s="42"/>
      <c r="L1288" s="42"/>
      <c r="M1288" s="43"/>
      <c r="N1288" s="44"/>
      <c r="O1288" s="45"/>
      <c r="P1288" s="46"/>
    </row>
    <row r="1289" spans="1:16" ht="9.75" customHeight="1">
      <c r="A1289" s="5"/>
      <c r="B1289" s="40" t="s">
        <v>2</v>
      </c>
      <c r="C1289" s="40"/>
      <c r="D1289" s="41"/>
      <c r="E1289" s="42"/>
      <c r="F1289" s="42"/>
      <c r="G1289" s="42"/>
      <c r="H1289" s="42"/>
      <c r="I1289" s="42"/>
      <c r="J1289" s="42"/>
      <c r="K1289" s="42"/>
      <c r="L1289" s="42"/>
      <c r="M1289" s="43"/>
      <c r="N1289" s="44"/>
      <c r="O1289" s="45"/>
      <c r="P1289" s="46"/>
    </row>
    <row r="1290" spans="1:16" ht="9.75" customHeight="1">
      <c r="A1290" s="5"/>
      <c r="B1290" s="40" t="s">
        <v>495</v>
      </c>
      <c r="C1290" s="40"/>
      <c r="D1290" s="41"/>
      <c r="E1290" s="42"/>
      <c r="F1290" s="42"/>
      <c r="G1290" s="42"/>
      <c r="H1290" s="42"/>
      <c r="I1290" s="42"/>
      <c r="J1290" s="42"/>
      <c r="K1290" s="42"/>
      <c r="L1290" s="42"/>
      <c r="M1290" s="43"/>
      <c r="N1290" s="44"/>
      <c r="O1290" s="45"/>
      <c r="P1290" s="46"/>
    </row>
    <row r="1291" spans="1:16" ht="9.75" customHeight="1">
      <c r="A1291" s="5"/>
      <c r="B1291" s="40" t="s">
        <v>3</v>
      </c>
      <c r="C1291" s="40"/>
      <c r="D1291" s="41"/>
      <c r="E1291" s="42"/>
      <c r="F1291" s="42"/>
      <c r="G1291" s="42"/>
      <c r="H1291" s="42"/>
      <c r="I1291" s="42"/>
      <c r="J1291" s="42"/>
      <c r="K1291" s="42"/>
      <c r="L1291" s="42"/>
      <c r="M1291" s="43"/>
      <c r="N1291" s="44"/>
      <c r="O1291" s="45"/>
      <c r="P1291" s="46"/>
    </row>
    <row r="1292" spans="1:16" ht="9.75" customHeight="1">
      <c r="A1292" s="5"/>
      <c r="B1292" s="40" t="s">
        <v>314</v>
      </c>
      <c r="C1292" s="40">
        <v>1</v>
      </c>
      <c r="D1292" s="41">
        <v>1</v>
      </c>
      <c r="E1292" s="42">
        <v>1</v>
      </c>
      <c r="F1292" s="42">
        <v>1</v>
      </c>
      <c r="G1292" s="42">
        <v>1</v>
      </c>
      <c r="H1292" s="42">
        <v>0</v>
      </c>
      <c r="I1292" s="42">
        <v>1</v>
      </c>
      <c r="J1292" s="42">
        <v>0</v>
      </c>
      <c r="K1292" s="42">
        <v>0</v>
      </c>
      <c r="L1292" s="42">
        <v>1</v>
      </c>
      <c r="M1292" s="43">
        <v>1</v>
      </c>
      <c r="N1292" s="44">
        <f>MIN(D1292:M1292)</f>
        <v>0</v>
      </c>
      <c r="O1292" s="45">
        <f>C1292-N1292</f>
        <v>1</v>
      </c>
      <c r="P1292" s="46">
        <f>O1292/C1292</f>
        <v>1</v>
      </c>
    </row>
    <row r="1293" spans="1:16" ht="9.75" customHeight="1">
      <c r="A1293" s="5"/>
      <c r="B1293" s="40" t="s">
        <v>300</v>
      </c>
      <c r="C1293" s="40"/>
      <c r="D1293" s="41"/>
      <c r="E1293" s="42"/>
      <c r="F1293" s="42"/>
      <c r="G1293" s="42"/>
      <c r="H1293" s="42"/>
      <c r="I1293" s="42"/>
      <c r="J1293" s="42"/>
      <c r="K1293" s="42"/>
      <c r="L1293" s="42"/>
      <c r="M1293" s="43"/>
      <c r="N1293" s="44"/>
      <c r="O1293" s="45"/>
      <c r="P1293" s="46"/>
    </row>
    <row r="1294" spans="1:16" ht="9.75" customHeight="1">
      <c r="A1294" s="5"/>
      <c r="B1294" s="40" t="s">
        <v>300</v>
      </c>
      <c r="C1294" s="40"/>
      <c r="D1294" s="41"/>
      <c r="E1294" s="42"/>
      <c r="F1294" s="42"/>
      <c r="G1294" s="42"/>
      <c r="H1294" s="42"/>
      <c r="I1294" s="42"/>
      <c r="J1294" s="42"/>
      <c r="K1294" s="42"/>
      <c r="L1294" s="42"/>
      <c r="M1294" s="43"/>
      <c r="N1294" s="44"/>
      <c r="O1294" s="45"/>
      <c r="P1294" s="46"/>
    </row>
    <row r="1295" spans="1:16" ht="9.75" customHeight="1">
      <c r="A1295" s="5"/>
      <c r="B1295" s="40" t="s">
        <v>300</v>
      </c>
      <c r="C1295" s="40"/>
      <c r="D1295" s="41"/>
      <c r="E1295" s="42"/>
      <c r="F1295" s="42"/>
      <c r="G1295" s="42"/>
      <c r="H1295" s="42"/>
      <c r="I1295" s="42"/>
      <c r="J1295" s="42"/>
      <c r="K1295" s="42"/>
      <c r="L1295" s="42"/>
      <c r="M1295" s="43"/>
      <c r="N1295" s="44"/>
      <c r="O1295" s="45"/>
      <c r="P1295" s="46"/>
    </row>
    <row r="1296" spans="1:16" ht="9.75" customHeight="1">
      <c r="A1296" s="5"/>
      <c r="B1296" s="40" t="s">
        <v>300</v>
      </c>
      <c r="C1296" s="40"/>
      <c r="D1296" s="41"/>
      <c r="E1296" s="42"/>
      <c r="F1296" s="42"/>
      <c r="G1296" s="42"/>
      <c r="H1296" s="42"/>
      <c r="I1296" s="42"/>
      <c r="J1296" s="42"/>
      <c r="K1296" s="42"/>
      <c r="L1296" s="42"/>
      <c r="M1296" s="43"/>
      <c r="N1296" s="44"/>
      <c r="O1296" s="45"/>
      <c r="P1296" s="46"/>
    </row>
    <row r="1297" spans="1:16" ht="9.75" customHeight="1">
      <c r="A1297" s="5"/>
      <c r="B1297" s="40" t="s">
        <v>301</v>
      </c>
      <c r="C1297" s="40">
        <f aca="true" t="shared" si="125" ref="C1297:M1297">SUM(C1292:C1296)</f>
        <v>1</v>
      </c>
      <c r="D1297" s="41">
        <f t="shared" si="125"/>
        <v>1</v>
      </c>
      <c r="E1297" s="42">
        <f t="shared" si="125"/>
        <v>1</v>
      </c>
      <c r="F1297" s="42">
        <f t="shared" si="125"/>
        <v>1</v>
      </c>
      <c r="G1297" s="42">
        <f t="shared" si="125"/>
        <v>1</v>
      </c>
      <c r="H1297" s="42">
        <f t="shared" si="125"/>
        <v>0</v>
      </c>
      <c r="I1297" s="42">
        <f t="shared" si="125"/>
        <v>1</v>
      </c>
      <c r="J1297" s="42">
        <f t="shared" si="125"/>
        <v>0</v>
      </c>
      <c r="K1297" s="42">
        <f t="shared" si="125"/>
        <v>0</v>
      </c>
      <c r="L1297" s="42">
        <f t="shared" si="125"/>
        <v>1</v>
      </c>
      <c r="M1297" s="43">
        <f t="shared" si="125"/>
        <v>1</v>
      </c>
      <c r="N1297" s="44">
        <f>MIN(D1297:M1297)</f>
        <v>0</v>
      </c>
      <c r="O1297" s="45">
        <f>C1297-N1297</f>
        <v>1</v>
      </c>
      <c r="P1297" s="46">
        <f>O1297/C1297</f>
        <v>1</v>
      </c>
    </row>
    <row r="1298" spans="1:16" ht="9.75" customHeight="1">
      <c r="A1298" s="5"/>
      <c r="B1298" s="40" t="s">
        <v>109</v>
      </c>
      <c r="C1298" s="40">
        <v>2</v>
      </c>
      <c r="D1298" s="41">
        <v>1</v>
      </c>
      <c r="E1298" s="42">
        <v>1</v>
      </c>
      <c r="F1298" s="42">
        <v>0</v>
      </c>
      <c r="G1298" s="42">
        <v>0</v>
      </c>
      <c r="H1298" s="42">
        <v>0</v>
      </c>
      <c r="I1298" s="42">
        <v>0</v>
      </c>
      <c r="J1298" s="42">
        <v>0</v>
      </c>
      <c r="K1298" s="42">
        <v>0</v>
      </c>
      <c r="L1298" s="42">
        <v>1</v>
      </c>
      <c r="M1298" s="43">
        <v>2</v>
      </c>
      <c r="N1298" s="44">
        <f>MIN(D1298:M1298)</f>
        <v>0</v>
      </c>
      <c r="O1298" s="45">
        <f>C1298-N1298</f>
        <v>2</v>
      </c>
      <c r="P1298" s="46">
        <f>O1298/C1298</f>
        <v>1</v>
      </c>
    </row>
    <row r="1299" spans="1:16" ht="9.75" customHeight="1">
      <c r="A1299" s="5"/>
      <c r="B1299" s="40" t="s">
        <v>296</v>
      </c>
      <c r="C1299" s="40"/>
      <c r="D1299" s="41"/>
      <c r="E1299" s="42"/>
      <c r="F1299" s="42"/>
      <c r="G1299" s="42"/>
      <c r="H1299" s="42"/>
      <c r="I1299" s="42"/>
      <c r="J1299" s="42"/>
      <c r="K1299" s="42"/>
      <c r="L1299" s="42"/>
      <c r="M1299" s="43"/>
      <c r="N1299" s="44"/>
      <c r="O1299" s="45"/>
      <c r="P1299" s="46"/>
    </row>
    <row r="1300" spans="1:16" ht="9.75" customHeight="1">
      <c r="A1300" s="5"/>
      <c r="B1300" s="40" t="s">
        <v>297</v>
      </c>
      <c r="C1300" s="40"/>
      <c r="D1300" s="41"/>
      <c r="E1300" s="42"/>
      <c r="F1300" s="42"/>
      <c r="G1300" s="42"/>
      <c r="H1300" s="42"/>
      <c r="I1300" s="42"/>
      <c r="J1300" s="42"/>
      <c r="K1300" s="42"/>
      <c r="L1300" s="42"/>
      <c r="M1300" s="43"/>
      <c r="N1300" s="44"/>
      <c r="O1300" s="45"/>
      <c r="P1300" s="46"/>
    </row>
    <row r="1301" spans="1:16" ht="9.75" customHeight="1">
      <c r="A1301" s="5"/>
      <c r="B1301" s="40" t="s">
        <v>4</v>
      </c>
      <c r="C1301" s="40"/>
      <c r="D1301" s="41"/>
      <c r="E1301" s="42"/>
      <c r="F1301" s="42"/>
      <c r="G1301" s="42"/>
      <c r="H1301" s="42"/>
      <c r="I1301" s="42"/>
      <c r="J1301" s="42"/>
      <c r="K1301" s="42"/>
      <c r="L1301" s="42"/>
      <c r="M1301" s="43"/>
      <c r="N1301" s="44"/>
      <c r="O1301" s="45"/>
      <c r="P1301" s="46"/>
    </row>
    <row r="1302" spans="1:16" ht="9.75" customHeight="1">
      <c r="A1302" s="47"/>
      <c r="B1302" s="48" t="s">
        <v>5</v>
      </c>
      <c r="C1302" s="48">
        <f aca="true" t="shared" si="126" ref="C1302:M1302">SUM(C1287:C1291,C1297:C1301)</f>
        <v>3</v>
      </c>
      <c r="D1302" s="49">
        <f t="shared" si="126"/>
        <v>2</v>
      </c>
      <c r="E1302" s="50">
        <f t="shared" si="126"/>
        <v>2</v>
      </c>
      <c r="F1302" s="50">
        <f t="shared" si="126"/>
        <v>1</v>
      </c>
      <c r="G1302" s="50">
        <f t="shared" si="126"/>
        <v>1</v>
      </c>
      <c r="H1302" s="50">
        <f t="shared" si="126"/>
        <v>0</v>
      </c>
      <c r="I1302" s="50">
        <f t="shared" si="126"/>
        <v>1</v>
      </c>
      <c r="J1302" s="50">
        <f t="shared" si="126"/>
        <v>0</v>
      </c>
      <c r="K1302" s="50">
        <f t="shared" si="126"/>
        <v>0</v>
      </c>
      <c r="L1302" s="50">
        <f t="shared" si="126"/>
        <v>2</v>
      </c>
      <c r="M1302" s="51">
        <f t="shared" si="126"/>
        <v>3</v>
      </c>
      <c r="N1302" s="52">
        <f>MIN(D1302:M1302)</f>
        <v>0</v>
      </c>
      <c r="O1302" s="53">
        <f>C1302-N1302</f>
        <v>3</v>
      </c>
      <c r="P1302" s="54">
        <f>O1302/C1302</f>
        <v>1</v>
      </c>
    </row>
    <row r="1303" spans="1:16" ht="9.75" customHeight="1">
      <c r="A1303" s="39" t="s">
        <v>75</v>
      </c>
      <c r="B1303" s="55" t="s">
        <v>0</v>
      </c>
      <c r="C1303" s="55">
        <v>3</v>
      </c>
      <c r="D1303" s="56">
        <v>1</v>
      </c>
      <c r="E1303" s="57">
        <v>1</v>
      </c>
      <c r="F1303" s="57">
        <v>0</v>
      </c>
      <c r="G1303" s="57">
        <v>0</v>
      </c>
      <c r="H1303" s="57">
        <v>0</v>
      </c>
      <c r="I1303" s="57">
        <v>0</v>
      </c>
      <c r="J1303" s="57">
        <v>0</v>
      </c>
      <c r="K1303" s="57">
        <v>1</v>
      </c>
      <c r="L1303" s="57">
        <v>1</v>
      </c>
      <c r="M1303" s="58">
        <v>1</v>
      </c>
      <c r="N1303" s="59">
        <f>MIN(D1303:M1303)</f>
        <v>0</v>
      </c>
      <c r="O1303" s="60">
        <f>C1303-N1303</f>
        <v>3</v>
      </c>
      <c r="P1303" s="61">
        <f>O1303/C1303</f>
        <v>1</v>
      </c>
    </row>
    <row r="1304" spans="1:16" ht="9.75" customHeight="1">
      <c r="A1304" s="5"/>
      <c r="B1304" s="40" t="s">
        <v>1</v>
      </c>
      <c r="C1304" s="40"/>
      <c r="D1304" s="41"/>
      <c r="E1304" s="42"/>
      <c r="F1304" s="42"/>
      <c r="G1304" s="42"/>
      <c r="H1304" s="42"/>
      <c r="I1304" s="42"/>
      <c r="J1304" s="42"/>
      <c r="K1304" s="42"/>
      <c r="L1304" s="42"/>
      <c r="M1304" s="43"/>
      <c r="N1304" s="44"/>
      <c r="O1304" s="45"/>
      <c r="P1304" s="46"/>
    </row>
    <row r="1305" spans="1:16" ht="9.75" customHeight="1">
      <c r="A1305" s="5"/>
      <c r="B1305" s="40" t="s">
        <v>2</v>
      </c>
      <c r="C1305" s="40"/>
      <c r="D1305" s="41"/>
      <c r="E1305" s="42"/>
      <c r="F1305" s="42"/>
      <c r="G1305" s="42"/>
      <c r="H1305" s="42"/>
      <c r="I1305" s="42"/>
      <c r="J1305" s="42"/>
      <c r="K1305" s="42"/>
      <c r="L1305" s="42"/>
      <c r="M1305" s="43"/>
      <c r="N1305" s="44"/>
      <c r="O1305" s="45"/>
      <c r="P1305" s="46"/>
    </row>
    <row r="1306" spans="1:16" ht="9.75" customHeight="1">
      <c r="A1306" s="5"/>
      <c r="B1306" s="40" t="s">
        <v>495</v>
      </c>
      <c r="C1306" s="40"/>
      <c r="D1306" s="41"/>
      <c r="E1306" s="42"/>
      <c r="F1306" s="42"/>
      <c r="G1306" s="42"/>
      <c r="H1306" s="42"/>
      <c r="I1306" s="42"/>
      <c r="J1306" s="42"/>
      <c r="K1306" s="42"/>
      <c r="L1306" s="42"/>
      <c r="M1306" s="43"/>
      <c r="N1306" s="44"/>
      <c r="O1306" s="45"/>
      <c r="P1306" s="46"/>
    </row>
    <row r="1307" spans="1:16" ht="9.75" customHeight="1">
      <c r="A1307" s="5"/>
      <c r="B1307" s="40" t="s">
        <v>3</v>
      </c>
      <c r="C1307" s="40">
        <v>3</v>
      </c>
      <c r="D1307" s="41">
        <v>3</v>
      </c>
      <c r="E1307" s="42">
        <v>3</v>
      </c>
      <c r="F1307" s="42">
        <v>3</v>
      </c>
      <c r="G1307" s="42">
        <v>2</v>
      </c>
      <c r="H1307" s="42">
        <v>1</v>
      </c>
      <c r="I1307" s="42">
        <v>2</v>
      </c>
      <c r="J1307" s="42">
        <v>1</v>
      </c>
      <c r="K1307" s="42">
        <v>2</v>
      </c>
      <c r="L1307" s="42">
        <v>2</v>
      </c>
      <c r="M1307" s="43">
        <v>2</v>
      </c>
      <c r="N1307" s="44">
        <f>MIN(D1307:M1307)</f>
        <v>1</v>
      </c>
      <c r="O1307" s="45">
        <f>C1307-N1307</f>
        <v>2</v>
      </c>
      <c r="P1307" s="46">
        <f>O1307/C1307</f>
        <v>0.6666666666666666</v>
      </c>
    </row>
    <row r="1308" spans="1:16" ht="9.75" customHeight="1">
      <c r="A1308" s="5"/>
      <c r="B1308" s="40" t="s">
        <v>300</v>
      </c>
      <c r="C1308" s="40"/>
      <c r="D1308" s="41"/>
      <c r="E1308" s="42"/>
      <c r="F1308" s="42"/>
      <c r="G1308" s="42"/>
      <c r="H1308" s="42"/>
      <c r="I1308" s="42"/>
      <c r="J1308" s="42"/>
      <c r="K1308" s="42"/>
      <c r="L1308" s="42"/>
      <c r="M1308" s="43"/>
      <c r="N1308" s="44"/>
      <c r="O1308" s="45"/>
      <c r="P1308" s="46"/>
    </row>
    <row r="1309" spans="1:16" ht="9.75" customHeight="1">
      <c r="A1309" s="5"/>
      <c r="B1309" s="40" t="s">
        <v>300</v>
      </c>
      <c r="C1309" s="40"/>
      <c r="D1309" s="41"/>
      <c r="E1309" s="42"/>
      <c r="F1309" s="42"/>
      <c r="G1309" s="42"/>
      <c r="H1309" s="42"/>
      <c r="I1309" s="42"/>
      <c r="J1309" s="42"/>
      <c r="K1309" s="42"/>
      <c r="L1309" s="42"/>
      <c r="M1309" s="43"/>
      <c r="N1309" s="44"/>
      <c r="O1309" s="45"/>
      <c r="P1309" s="46"/>
    </row>
    <row r="1310" spans="1:16" ht="9.75" customHeight="1">
      <c r="A1310" s="5"/>
      <c r="B1310" s="40" t="s">
        <v>300</v>
      </c>
      <c r="C1310" s="40"/>
      <c r="D1310" s="41"/>
      <c r="E1310" s="42"/>
      <c r="F1310" s="42"/>
      <c r="G1310" s="42"/>
      <c r="H1310" s="42"/>
      <c r="I1310" s="42"/>
      <c r="J1310" s="42"/>
      <c r="K1310" s="42"/>
      <c r="L1310" s="42"/>
      <c r="M1310" s="43"/>
      <c r="N1310" s="44"/>
      <c r="O1310" s="45"/>
      <c r="P1310" s="46"/>
    </row>
    <row r="1311" spans="1:16" ht="9.75" customHeight="1">
      <c r="A1311" s="5"/>
      <c r="B1311" s="40" t="s">
        <v>300</v>
      </c>
      <c r="C1311" s="40"/>
      <c r="D1311" s="41"/>
      <c r="E1311" s="42"/>
      <c r="F1311" s="42"/>
      <c r="G1311" s="42"/>
      <c r="H1311" s="42"/>
      <c r="I1311" s="42"/>
      <c r="J1311" s="42"/>
      <c r="K1311" s="42"/>
      <c r="L1311" s="42"/>
      <c r="M1311" s="43"/>
      <c r="N1311" s="44"/>
      <c r="O1311" s="45"/>
      <c r="P1311" s="46"/>
    </row>
    <row r="1312" spans="1:16" ht="9.75" customHeight="1">
      <c r="A1312" s="5"/>
      <c r="B1312" s="40" t="s">
        <v>300</v>
      </c>
      <c r="C1312" s="40"/>
      <c r="D1312" s="41"/>
      <c r="E1312" s="42"/>
      <c r="F1312" s="42"/>
      <c r="G1312" s="42"/>
      <c r="H1312" s="42"/>
      <c r="I1312" s="42"/>
      <c r="J1312" s="42"/>
      <c r="K1312" s="42"/>
      <c r="L1312" s="42"/>
      <c r="M1312" s="43"/>
      <c r="N1312" s="44"/>
      <c r="O1312" s="45"/>
      <c r="P1312" s="46"/>
    </row>
    <row r="1313" spans="1:16" ht="9.75" customHeight="1">
      <c r="A1313" s="5"/>
      <c r="B1313" s="40" t="s">
        <v>301</v>
      </c>
      <c r="C1313" s="40"/>
      <c r="D1313" s="41"/>
      <c r="E1313" s="42"/>
      <c r="F1313" s="42"/>
      <c r="G1313" s="42"/>
      <c r="H1313" s="42"/>
      <c r="I1313" s="42"/>
      <c r="J1313" s="42"/>
      <c r="K1313" s="42"/>
      <c r="L1313" s="42"/>
      <c r="M1313" s="43"/>
      <c r="N1313" s="44"/>
      <c r="O1313" s="45"/>
      <c r="P1313" s="46"/>
    </row>
    <row r="1314" spans="1:16" ht="9.75" customHeight="1">
      <c r="A1314" s="5"/>
      <c r="B1314" s="40" t="s">
        <v>109</v>
      </c>
      <c r="C1314" s="40"/>
      <c r="D1314" s="41"/>
      <c r="E1314" s="42"/>
      <c r="F1314" s="42"/>
      <c r="G1314" s="42"/>
      <c r="H1314" s="42"/>
      <c r="I1314" s="42"/>
      <c r="J1314" s="42"/>
      <c r="K1314" s="42"/>
      <c r="L1314" s="42"/>
      <c r="M1314" s="43"/>
      <c r="N1314" s="44"/>
      <c r="O1314" s="45"/>
      <c r="P1314" s="46"/>
    </row>
    <row r="1315" spans="1:16" ht="9.75" customHeight="1">
      <c r="A1315" s="5"/>
      <c r="B1315" s="40" t="s">
        <v>296</v>
      </c>
      <c r="C1315" s="40"/>
      <c r="D1315" s="41"/>
      <c r="E1315" s="42"/>
      <c r="F1315" s="42"/>
      <c r="G1315" s="42"/>
      <c r="H1315" s="42"/>
      <c r="I1315" s="42"/>
      <c r="J1315" s="42"/>
      <c r="K1315" s="42"/>
      <c r="L1315" s="42"/>
      <c r="M1315" s="43"/>
      <c r="N1315" s="44"/>
      <c r="O1315" s="45"/>
      <c r="P1315" s="46"/>
    </row>
    <row r="1316" spans="1:16" ht="9.75" customHeight="1">
      <c r="A1316" s="5"/>
      <c r="B1316" s="40" t="s">
        <v>297</v>
      </c>
      <c r="C1316" s="40">
        <v>3</v>
      </c>
      <c r="D1316" s="41">
        <v>2</v>
      </c>
      <c r="E1316" s="42">
        <v>2</v>
      </c>
      <c r="F1316" s="42">
        <v>2</v>
      </c>
      <c r="G1316" s="42">
        <v>1</v>
      </c>
      <c r="H1316" s="42">
        <v>2</v>
      </c>
      <c r="I1316" s="42">
        <v>2</v>
      </c>
      <c r="J1316" s="42">
        <v>1</v>
      </c>
      <c r="K1316" s="42">
        <v>2</v>
      </c>
      <c r="L1316" s="42">
        <v>2</v>
      </c>
      <c r="M1316" s="43">
        <v>2</v>
      </c>
      <c r="N1316" s="44">
        <f>MIN(D1316:M1316)</f>
        <v>1</v>
      </c>
      <c r="O1316" s="45">
        <f>C1316-N1316</f>
        <v>2</v>
      </c>
      <c r="P1316" s="46">
        <f>O1316/C1316</f>
        <v>0.6666666666666666</v>
      </c>
    </row>
    <row r="1317" spans="1:16" ht="9.75" customHeight="1">
      <c r="A1317" s="5"/>
      <c r="B1317" s="40" t="s">
        <v>4</v>
      </c>
      <c r="C1317" s="40">
        <v>7</v>
      </c>
      <c r="D1317" s="41">
        <v>5</v>
      </c>
      <c r="E1317" s="42">
        <v>3</v>
      </c>
      <c r="F1317" s="42">
        <v>2</v>
      </c>
      <c r="G1317" s="42">
        <v>1</v>
      </c>
      <c r="H1317" s="42">
        <v>1</v>
      </c>
      <c r="I1317" s="42">
        <v>2</v>
      </c>
      <c r="J1317" s="42">
        <v>1</v>
      </c>
      <c r="K1317" s="42">
        <v>2</v>
      </c>
      <c r="L1317" s="42">
        <v>2</v>
      </c>
      <c r="M1317" s="43">
        <v>2</v>
      </c>
      <c r="N1317" s="44">
        <f>MIN(D1317:M1317)</f>
        <v>1</v>
      </c>
      <c r="O1317" s="45">
        <f>C1317-N1317</f>
        <v>6</v>
      </c>
      <c r="P1317" s="46">
        <f>O1317/C1317</f>
        <v>0.8571428571428571</v>
      </c>
    </row>
    <row r="1318" spans="1:16" ht="9.75" customHeight="1">
      <c r="A1318" s="47"/>
      <c r="B1318" s="48" t="s">
        <v>5</v>
      </c>
      <c r="C1318" s="48">
        <f aca="true" t="shared" si="127" ref="C1318:M1318">SUM(C1303:C1307,C1313:C1317)</f>
        <v>16</v>
      </c>
      <c r="D1318" s="49">
        <f t="shared" si="127"/>
        <v>11</v>
      </c>
      <c r="E1318" s="50">
        <f t="shared" si="127"/>
        <v>9</v>
      </c>
      <c r="F1318" s="50">
        <f t="shared" si="127"/>
        <v>7</v>
      </c>
      <c r="G1318" s="50">
        <f t="shared" si="127"/>
        <v>4</v>
      </c>
      <c r="H1318" s="50">
        <f t="shared" si="127"/>
        <v>4</v>
      </c>
      <c r="I1318" s="50">
        <f t="shared" si="127"/>
        <v>6</v>
      </c>
      <c r="J1318" s="50">
        <f t="shared" si="127"/>
        <v>3</v>
      </c>
      <c r="K1318" s="50">
        <f t="shared" si="127"/>
        <v>7</v>
      </c>
      <c r="L1318" s="50">
        <f t="shared" si="127"/>
        <v>7</v>
      </c>
      <c r="M1318" s="51">
        <f t="shared" si="127"/>
        <v>7</v>
      </c>
      <c r="N1318" s="52">
        <f>MIN(D1318:M1318)</f>
        <v>3</v>
      </c>
      <c r="O1318" s="53">
        <f>C1318-N1318</f>
        <v>13</v>
      </c>
      <c r="P1318" s="54">
        <f>O1318/C1318</f>
        <v>0.8125</v>
      </c>
    </row>
    <row r="1319" spans="1:16" ht="9.75" customHeight="1">
      <c r="A1319" s="39" t="s">
        <v>76</v>
      </c>
      <c r="B1319" s="55" t="s">
        <v>0</v>
      </c>
      <c r="C1319" s="55"/>
      <c r="D1319" s="56"/>
      <c r="E1319" s="57"/>
      <c r="F1319" s="57"/>
      <c r="G1319" s="57"/>
      <c r="H1319" s="57"/>
      <c r="I1319" s="57"/>
      <c r="J1319" s="57"/>
      <c r="K1319" s="57"/>
      <c r="L1319" s="57"/>
      <c r="M1319" s="58"/>
      <c r="N1319" s="59"/>
      <c r="O1319" s="60"/>
      <c r="P1319" s="61"/>
    </row>
    <row r="1320" spans="1:16" ht="9.75" customHeight="1">
      <c r="A1320" s="5"/>
      <c r="B1320" s="40" t="s">
        <v>1</v>
      </c>
      <c r="C1320" s="40"/>
      <c r="D1320" s="41"/>
      <c r="E1320" s="42"/>
      <c r="F1320" s="42"/>
      <c r="G1320" s="42"/>
      <c r="H1320" s="42"/>
      <c r="I1320" s="42"/>
      <c r="J1320" s="42"/>
      <c r="K1320" s="42"/>
      <c r="L1320" s="42"/>
      <c r="M1320" s="43"/>
      <c r="N1320" s="44"/>
      <c r="O1320" s="45"/>
      <c r="P1320" s="46"/>
    </row>
    <row r="1321" spans="1:16" ht="9.75" customHeight="1">
      <c r="A1321" s="5"/>
      <c r="B1321" s="40" t="s">
        <v>2</v>
      </c>
      <c r="C1321" s="40"/>
      <c r="D1321" s="41"/>
      <c r="E1321" s="42"/>
      <c r="F1321" s="42"/>
      <c r="G1321" s="42"/>
      <c r="H1321" s="42"/>
      <c r="I1321" s="42"/>
      <c r="J1321" s="42"/>
      <c r="K1321" s="42"/>
      <c r="L1321" s="42"/>
      <c r="M1321" s="43"/>
      <c r="N1321" s="44"/>
      <c r="O1321" s="45"/>
      <c r="P1321" s="46"/>
    </row>
    <row r="1322" spans="1:16" ht="9.75" customHeight="1">
      <c r="A1322" s="5"/>
      <c r="B1322" s="40" t="s">
        <v>495</v>
      </c>
      <c r="C1322" s="40"/>
      <c r="D1322" s="41"/>
      <c r="E1322" s="42"/>
      <c r="F1322" s="42"/>
      <c r="G1322" s="42"/>
      <c r="H1322" s="42"/>
      <c r="I1322" s="42"/>
      <c r="J1322" s="42"/>
      <c r="K1322" s="42"/>
      <c r="L1322" s="42"/>
      <c r="M1322" s="43"/>
      <c r="N1322" s="44"/>
      <c r="O1322" s="45"/>
      <c r="P1322" s="46"/>
    </row>
    <row r="1323" spans="1:16" ht="9.75" customHeight="1">
      <c r="A1323" s="5"/>
      <c r="B1323" s="40" t="s">
        <v>3</v>
      </c>
      <c r="C1323" s="40">
        <v>1</v>
      </c>
      <c r="D1323" s="41">
        <v>0</v>
      </c>
      <c r="E1323" s="42">
        <v>0</v>
      </c>
      <c r="F1323" s="42">
        <v>0</v>
      </c>
      <c r="G1323" s="42">
        <v>0</v>
      </c>
      <c r="H1323" s="42">
        <v>0</v>
      </c>
      <c r="I1323" s="42">
        <v>0</v>
      </c>
      <c r="J1323" s="42">
        <v>0</v>
      </c>
      <c r="K1323" s="42">
        <v>0</v>
      </c>
      <c r="L1323" s="42">
        <v>0</v>
      </c>
      <c r="M1323" s="43">
        <v>1</v>
      </c>
      <c r="N1323" s="44">
        <f>MIN(D1323:M1323)</f>
        <v>0</v>
      </c>
      <c r="O1323" s="45">
        <f>C1323-N1323</f>
        <v>1</v>
      </c>
      <c r="P1323" s="46">
        <f>O1323/C1323</f>
        <v>1</v>
      </c>
    </row>
    <row r="1324" spans="1:16" ht="9.75" customHeight="1">
      <c r="A1324" s="5"/>
      <c r="B1324" s="40" t="s">
        <v>400</v>
      </c>
      <c r="C1324" s="40">
        <v>5</v>
      </c>
      <c r="D1324" s="41">
        <v>4</v>
      </c>
      <c r="E1324" s="42">
        <v>4</v>
      </c>
      <c r="F1324" s="42">
        <v>4</v>
      </c>
      <c r="G1324" s="42">
        <v>4</v>
      </c>
      <c r="H1324" s="42">
        <v>4</v>
      </c>
      <c r="I1324" s="42">
        <v>3</v>
      </c>
      <c r="J1324" s="42">
        <v>3</v>
      </c>
      <c r="K1324" s="42">
        <v>3</v>
      </c>
      <c r="L1324" s="42">
        <v>4</v>
      </c>
      <c r="M1324" s="43">
        <v>4</v>
      </c>
      <c r="N1324" s="44">
        <f>MIN(D1324:M1324)</f>
        <v>3</v>
      </c>
      <c r="O1324" s="45">
        <f>C1324-N1324</f>
        <v>2</v>
      </c>
      <c r="P1324" s="46">
        <f>O1324/C1324</f>
        <v>0.4</v>
      </c>
    </row>
    <row r="1325" spans="1:16" ht="9.75" customHeight="1">
      <c r="A1325" s="5"/>
      <c r="B1325" s="40" t="s">
        <v>401</v>
      </c>
      <c r="C1325" s="40">
        <v>9</v>
      </c>
      <c r="D1325" s="41">
        <v>7</v>
      </c>
      <c r="E1325" s="42">
        <v>6</v>
      </c>
      <c r="F1325" s="42">
        <v>4</v>
      </c>
      <c r="G1325" s="42">
        <v>3</v>
      </c>
      <c r="H1325" s="42">
        <v>5</v>
      </c>
      <c r="I1325" s="42">
        <v>4</v>
      </c>
      <c r="J1325" s="42">
        <v>5</v>
      </c>
      <c r="K1325" s="42">
        <v>5</v>
      </c>
      <c r="L1325" s="42">
        <v>5</v>
      </c>
      <c r="M1325" s="43">
        <v>7</v>
      </c>
      <c r="N1325" s="44">
        <f>MIN(D1325:M1325)</f>
        <v>3</v>
      </c>
      <c r="O1325" s="45">
        <f>C1325-N1325</f>
        <v>6</v>
      </c>
      <c r="P1325" s="46">
        <f>O1325/C1325</f>
        <v>0.6666666666666666</v>
      </c>
    </row>
    <row r="1326" spans="1:16" ht="9.75" customHeight="1">
      <c r="A1326" s="5"/>
      <c r="B1326" s="40" t="s">
        <v>300</v>
      </c>
      <c r="C1326" s="40"/>
      <c r="D1326" s="41"/>
      <c r="E1326" s="42"/>
      <c r="F1326" s="42"/>
      <c r="G1326" s="42"/>
      <c r="H1326" s="42"/>
      <c r="I1326" s="42"/>
      <c r="J1326" s="42"/>
      <c r="K1326" s="42"/>
      <c r="L1326" s="42"/>
      <c r="M1326" s="43"/>
      <c r="N1326" s="44"/>
      <c r="O1326" s="45"/>
      <c r="P1326" s="46"/>
    </row>
    <row r="1327" spans="1:16" ht="9.75" customHeight="1">
      <c r="A1327" s="5"/>
      <c r="B1327" s="40" t="s">
        <v>300</v>
      </c>
      <c r="C1327" s="40"/>
      <c r="D1327" s="41"/>
      <c r="E1327" s="42"/>
      <c r="F1327" s="42"/>
      <c r="G1327" s="42"/>
      <c r="H1327" s="42"/>
      <c r="I1327" s="42"/>
      <c r="J1327" s="42"/>
      <c r="K1327" s="42"/>
      <c r="L1327" s="42"/>
      <c r="M1327" s="43"/>
      <c r="N1327" s="44"/>
      <c r="O1327" s="45"/>
      <c r="P1327" s="46"/>
    </row>
    <row r="1328" spans="1:16" ht="9.75" customHeight="1">
      <c r="A1328" s="5"/>
      <c r="B1328" s="40" t="s">
        <v>300</v>
      </c>
      <c r="C1328" s="40"/>
      <c r="D1328" s="41"/>
      <c r="E1328" s="42"/>
      <c r="F1328" s="42"/>
      <c r="G1328" s="42"/>
      <c r="H1328" s="42"/>
      <c r="I1328" s="42"/>
      <c r="J1328" s="42"/>
      <c r="K1328" s="42"/>
      <c r="L1328" s="42"/>
      <c r="M1328" s="43"/>
      <c r="N1328" s="44"/>
      <c r="O1328" s="45"/>
      <c r="P1328" s="46"/>
    </row>
    <row r="1329" spans="1:16" ht="9.75" customHeight="1">
      <c r="A1329" s="5"/>
      <c r="B1329" s="40" t="s">
        <v>301</v>
      </c>
      <c r="C1329" s="40">
        <f aca="true" t="shared" si="128" ref="C1329:M1329">SUM(C1324:C1328)</f>
        <v>14</v>
      </c>
      <c r="D1329" s="41">
        <f t="shared" si="128"/>
        <v>11</v>
      </c>
      <c r="E1329" s="42">
        <f t="shared" si="128"/>
        <v>10</v>
      </c>
      <c r="F1329" s="42">
        <f t="shared" si="128"/>
        <v>8</v>
      </c>
      <c r="G1329" s="42">
        <f t="shared" si="128"/>
        <v>7</v>
      </c>
      <c r="H1329" s="42">
        <f t="shared" si="128"/>
        <v>9</v>
      </c>
      <c r="I1329" s="42">
        <f t="shared" si="128"/>
        <v>7</v>
      </c>
      <c r="J1329" s="42">
        <f t="shared" si="128"/>
        <v>8</v>
      </c>
      <c r="K1329" s="42">
        <f t="shared" si="128"/>
        <v>8</v>
      </c>
      <c r="L1329" s="42">
        <f t="shared" si="128"/>
        <v>9</v>
      </c>
      <c r="M1329" s="43">
        <f t="shared" si="128"/>
        <v>11</v>
      </c>
      <c r="N1329" s="44">
        <f>MIN(D1329:M1329)</f>
        <v>7</v>
      </c>
      <c r="O1329" s="45">
        <f>C1329-N1329</f>
        <v>7</v>
      </c>
      <c r="P1329" s="46">
        <f>O1329/C1329</f>
        <v>0.5</v>
      </c>
    </row>
    <row r="1330" spans="1:16" ht="9.75" customHeight="1">
      <c r="A1330" s="5"/>
      <c r="B1330" s="40" t="s">
        <v>109</v>
      </c>
      <c r="C1330" s="40">
        <v>2</v>
      </c>
      <c r="D1330" s="41">
        <v>0</v>
      </c>
      <c r="E1330" s="42">
        <v>0</v>
      </c>
      <c r="F1330" s="42">
        <v>0</v>
      </c>
      <c r="G1330" s="42">
        <v>0</v>
      </c>
      <c r="H1330" s="42">
        <v>1</v>
      </c>
      <c r="I1330" s="42">
        <v>1</v>
      </c>
      <c r="J1330" s="42">
        <v>0</v>
      </c>
      <c r="K1330" s="42">
        <v>0</v>
      </c>
      <c r="L1330" s="42">
        <v>1</v>
      </c>
      <c r="M1330" s="43">
        <v>2</v>
      </c>
      <c r="N1330" s="44">
        <f>MIN(D1330:M1330)</f>
        <v>0</v>
      </c>
      <c r="O1330" s="45">
        <f>C1330-N1330</f>
        <v>2</v>
      </c>
      <c r="P1330" s="46">
        <f>O1330/C1330</f>
        <v>1</v>
      </c>
    </row>
    <row r="1331" spans="1:16" ht="9.75" customHeight="1">
      <c r="A1331" s="5"/>
      <c r="B1331" s="40" t="s">
        <v>296</v>
      </c>
      <c r="C1331" s="40">
        <v>3</v>
      </c>
      <c r="D1331" s="41">
        <v>2</v>
      </c>
      <c r="E1331" s="42">
        <v>2</v>
      </c>
      <c r="F1331" s="42">
        <v>2</v>
      </c>
      <c r="G1331" s="42">
        <v>2</v>
      </c>
      <c r="H1331" s="42">
        <v>1</v>
      </c>
      <c r="I1331" s="42">
        <v>1</v>
      </c>
      <c r="J1331" s="42">
        <v>1</v>
      </c>
      <c r="K1331" s="42">
        <v>1</v>
      </c>
      <c r="L1331" s="42">
        <v>1</v>
      </c>
      <c r="M1331" s="43">
        <v>3</v>
      </c>
      <c r="N1331" s="44">
        <f>MIN(D1331:M1331)</f>
        <v>1</v>
      </c>
      <c r="O1331" s="45">
        <f>C1331-N1331</f>
        <v>2</v>
      </c>
      <c r="P1331" s="46">
        <f>O1331/C1331</f>
        <v>0.6666666666666666</v>
      </c>
    </row>
    <row r="1332" spans="1:16" ht="9.75" customHeight="1">
      <c r="A1332" s="5"/>
      <c r="B1332" s="40" t="s">
        <v>297</v>
      </c>
      <c r="C1332" s="40">
        <v>1</v>
      </c>
      <c r="D1332" s="41">
        <v>1</v>
      </c>
      <c r="E1332" s="42">
        <v>1</v>
      </c>
      <c r="F1332" s="42">
        <v>0</v>
      </c>
      <c r="G1332" s="42">
        <v>0</v>
      </c>
      <c r="H1332" s="42">
        <v>0</v>
      </c>
      <c r="I1332" s="42">
        <v>0</v>
      </c>
      <c r="J1332" s="42">
        <v>0</v>
      </c>
      <c r="K1332" s="42">
        <v>0</v>
      </c>
      <c r="L1332" s="42">
        <v>0</v>
      </c>
      <c r="M1332" s="43">
        <v>1</v>
      </c>
      <c r="N1332" s="44">
        <f>MIN(D1332:M1332)</f>
        <v>0</v>
      </c>
      <c r="O1332" s="45">
        <f>C1332-N1332</f>
        <v>1</v>
      </c>
      <c r="P1332" s="46">
        <f>O1332/C1332</f>
        <v>1</v>
      </c>
    </row>
    <row r="1333" spans="1:16" ht="9.75" customHeight="1">
      <c r="A1333" s="5"/>
      <c r="B1333" s="40" t="s">
        <v>4</v>
      </c>
      <c r="C1333" s="40"/>
      <c r="D1333" s="41"/>
      <c r="E1333" s="42"/>
      <c r="F1333" s="42"/>
      <c r="G1333" s="42"/>
      <c r="H1333" s="42"/>
      <c r="I1333" s="42"/>
      <c r="J1333" s="42"/>
      <c r="K1333" s="42"/>
      <c r="L1333" s="42"/>
      <c r="M1333" s="43"/>
      <c r="N1333" s="44"/>
      <c r="O1333" s="45"/>
      <c r="P1333" s="46"/>
    </row>
    <row r="1334" spans="1:16" ht="9.75" customHeight="1">
      <c r="A1334" s="47"/>
      <c r="B1334" s="48" t="s">
        <v>5</v>
      </c>
      <c r="C1334" s="48">
        <f aca="true" t="shared" si="129" ref="C1334:M1334">SUM(C1319:C1323,C1329:C1333)</f>
        <v>21</v>
      </c>
      <c r="D1334" s="49">
        <f t="shared" si="129"/>
        <v>14</v>
      </c>
      <c r="E1334" s="50">
        <f t="shared" si="129"/>
        <v>13</v>
      </c>
      <c r="F1334" s="50">
        <f t="shared" si="129"/>
        <v>10</v>
      </c>
      <c r="G1334" s="50">
        <f t="shared" si="129"/>
        <v>9</v>
      </c>
      <c r="H1334" s="50">
        <f t="shared" si="129"/>
        <v>11</v>
      </c>
      <c r="I1334" s="50">
        <f t="shared" si="129"/>
        <v>9</v>
      </c>
      <c r="J1334" s="50">
        <f t="shared" si="129"/>
        <v>9</v>
      </c>
      <c r="K1334" s="50">
        <f t="shared" si="129"/>
        <v>9</v>
      </c>
      <c r="L1334" s="50">
        <f t="shared" si="129"/>
        <v>11</v>
      </c>
      <c r="M1334" s="51">
        <f t="shared" si="129"/>
        <v>18</v>
      </c>
      <c r="N1334" s="52">
        <f>MIN(D1334:M1334)</f>
        <v>9</v>
      </c>
      <c r="O1334" s="53">
        <f>C1334-N1334</f>
        <v>12</v>
      </c>
      <c r="P1334" s="54">
        <f>O1334/C1334</f>
        <v>0.5714285714285714</v>
      </c>
    </row>
    <row r="1335" spans="1:16" ht="9.75" customHeight="1">
      <c r="A1335" s="39" t="s">
        <v>77</v>
      </c>
      <c r="B1335" s="55" t="s">
        <v>0</v>
      </c>
      <c r="C1335" s="55"/>
      <c r="D1335" s="56"/>
      <c r="E1335" s="57"/>
      <c r="F1335" s="57"/>
      <c r="G1335" s="57"/>
      <c r="H1335" s="57"/>
      <c r="I1335" s="57"/>
      <c r="J1335" s="57"/>
      <c r="K1335" s="57"/>
      <c r="L1335" s="57"/>
      <c r="M1335" s="58"/>
      <c r="N1335" s="59"/>
      <c r="O1335" s="60"/>
      <c r="P1335" s="61"/>
    </row>
    <row r="1336" spans="1:16" ht="9.75" customHeight="1">
      <c r="A1336" s="5"/>
      <c r="B1336" s="40" t="s">
        <v>1</v>
      </c>
      <c r="C1336" s="40"/>
      <c r="D1336" s="41"/>
      <c r="E1336" s="42"/>
      <c r="F1336" s="42"/>
      <c r="G1336" s="42"/>
      <c r="H1336" s="42"/>
      <c r="I1336" s="42"/>
      <c r="J1336" s="42"/>
      <c r="K1336" s="42"/>
      <c r="L1336" s="42"/>
      <c r="M1336" s="43"/>
      <c r="N1336" s="44"/>
      <c r="O1336" s="45"/>
      <c r="P1336" s="46"/>
    </row>
    <row r="1337" spans="1:16" ht="9.75" customHeight="1">
      <c r="A1337" s="5"/>
      <c r="B1337" s="40" t="s">
        <v>2</v>
      </c>
      <c r="C1337" s="40"/>
      <c r="D1337" s="41"/>
      <c r="E1337" s="42"/>
      <c r="F1337" s="42"/>
      <c r="G1337" s="42"/>
      <c r="H1337" s="42"/>
      <c r="I1337" s="42"/>
      <c r="J1337" s="42"/>
      <c r="K1337" s="42"/>
      <c r="L1337" s="42"/>
      <c r="M1337" s="43"/>
      <c r="N1337" s="44"/>
      <c r="O1337" s="45"/>
      <c r="P1337" s="46"/>
    </row>
    <row r="1338" spans="1:16" ht="9.75" customHeight="1">
      <c r="A1338" s="5"/>
      <c r="B1338" s="40" t="s">
        <v>495</v>
      </c>
      <c r="C1338" s="40"/>
      <c r="D1338" s="41"/>
      <c r="E1338" s="42"/>
      <c r="F1338" s="42"/>
      <c r="G1338" s="42"/>
      <c r="H1338" s="42"/>
      <c r="I1338" s="42"/>
      <c r="J1338" s="42"/>
      <c r="K1338" s="42"/>
      <c r="L1338" s="42"/>
      <c r="M1338" s="43"/>
      <c r="N1338" s="44"/>
      <c r="O1338" s="45"/>
      <c r="P1338" s="46"/>
    </row>
    <row r="1339" spans="1:16" ht="9.75" customHeight="1">
      <c r="A1339" s="5"/>
      <c r="B1339" s="40" t="s">
        <v>3</v>
      </c>
      <c r="C1339" s="40"/>
      <c r="D1339" s="41"/>
      <c r="E1339" s="42"/>
      <c r="F1339" s="42"/>
      <c r="G1339" s="42"/>
      <c r="H1339" s="42"/>
      <c r="I1339" s="42"/>
      <c r="J1339" s="42"/>
      <c r="K1339" s="42"/>
      <c r="L1339" s="42"/>
      <c r="M1339" s="43"/>
      <c r="N1339" s="44"/>
      <c r="O1339" s="45"/>
      <c r="P1339" s="46"/>
    </row>
    <row r="1340" spans="1:16" ht="9.75" customHeight="1">
      <c r="A1340" s="5"/>
      <c r="B1340" s="40" t="s">
        <v>395</v>
      </c>
      <c r="C1340" s="40">
        <v>19</v>
      </c>
      <c r="D1340" s="41">
        <v>17</v>
      </c>
      <c r="E1340" s="42">
        <v>9</v>
      </c>
      <c r="F1340" s="42">
        <v>7</v>
      </c>
      <c r="G1340" s="42">
        <v>6</v>
      </c>
      <c r="H1340" s="42">
        <v>7</v>
      </c>
      <c r="I1340" s="42">
        <v>6</v>
      </c>
      <c r="J1340" s="42">
        <v>5</v>
      </c>
      <c r="K1340" s="42">
        <v>7</v>
      </c>
      <c r="L1340" s="42">
        <v>9</v>
      </c>
      <c r="M1340" s="43">
        <v>15</v>
      </c>
      <c r="N1340" s="44">
        <f>MIN(D1340:M1340)</f>
        <v>5</v>
      </c>
      <c r="O1340" s="45">
        <f>C1340-N1340</f>
        <v>14</v>
      </c>
      <c r="P1340" s="46">
        <f>O1340/C1340</f>
        <v>0.7368421052631579</v>
      </c>
    </row>
    <row r="1341" spans="1:16" ht="9.75" customHeight="1">
      <c r="A1341" s="5"/>
      <c r="B1341" s="40" t="s">
        <v>315</v>
      </c>
      <c r="C1341" s="40">
        <v>1</v>
      </c>
      <c r="D1341" s="41">
        <v>1</v>
      </c>
      <c r="E1341" s="42">
        <v>1</v>
      </c>
      <c r="F1341" s="42">
        <v>1</v>
      </c>
      <c r="G1341" s="42">
        <v>1</v>
      </c>
      <c r="H1341" s="42">
        <v>1</v>
      </c>
      <c r="I1341" s="42">
        <v>1</v>
      </c>
      <c r="J1341" s="42">
        <v>1</v>
      </c>
      <c r="K1341" s="42">
        <v>1</v>
      </c>
      <c r="L1341" s="42">
        <v>1</v>
      </c>
      <c r="M1341" s="43">
        <v>1</v>
      </c>
      <c r="N1341" s="44">
        <f>MIN(D1341:M1341)</f>
        <v>1</v>
      </c>
      <c r="O1341" s="45">
        <f>C1341-N1341</f>
        <v>0</v>
      </c>
      <c r="P1341" s="46">
        <f>O1341/C1341</f>
        <v>0</v>
      </c>
    </row>
    <row r="1342" spans="1:16" ht="9.75" customHeight="1">
      <c r="A1342" s="5"/>
      <c r="B1342" s="40" t="s">
        <v>300</v>
      </c>
      <c r="C1342" s="40"/>
      <c r="D1342" s="41"/>
      <c r="E1342" s="42"/>
      <c r="F1342" s="42"/>
      <c r="G1342" s="42"/>
      <c r="H1342" s="42"/>
      <c r="I1342" s="42"/>
      <c r="J1342" s="42"/>
      <c r="K1342" s="42"/>
      <c r="L1342" s="42"/>
      <c r="M1342" s="43"/>
      <c r="N1342" s="44"/>
      <c r="O1342" s="45"/>
      <c r="P1342" s="46"/>
    </row>
    <row r="1343" spans="1:16" ht="9.75" customHeight="1">
      <c r="A1343" s="5"/>
      <c r="B1343" s="40" t="s">
        <v>300</v>
      </c>
      <c r="C1343" s="40"/>
      <c r="D1343" s="41"/>
      <c r="E1343" s="42"/>
      <c r="F1343" s="42"/>
      <c r="G1343" s="42"/>
      <c r="H1343" s="42"/>
      <c r="I1343" s="42"/>
      <c r="J1343" s="42"/>
      <c r="K1343" s="42"/>
      <c r="L1343" s="42"/>
      <c r="M1343" s="43"/>
      <c r="N1343" s="44"/>
      <c r="O1343" s="45"/>
      <c r="P1343" s="46"/>
    </row>
    <row r="1344" spans="1:16" ht="9.75" customHeight="1">
      <c r="A1344" s="5"/>
      <c r="B1344" s="40" t="s">
        <v>300</v>
      </c>
      <c r="C1344" s="40"/>
      <c r="D1344" s="41"/>
      <c r="E1344" s="42"/>
      <c r="F1344" s="42"/>
      <c r="G1344" s="42"/>
      <c r="H1344" s="42"/>
      <c r="I1344" s="42"/>
      <c r="J1344" s="42"/>
      <c r="K1344" s="42"/>
      <c r="L1344" s="42"/>
      <c r="M1344" s="43"/>
      <c r="N1344" s="44"/>
      <c r="O1344" s="45"/>
      <c r="P1344" s="46"/>
    </row>
    <row r="1345" spans="1:16" ht="9.75" customHeight="1">
      <c r="A1345" s="5"/>
      <c r="B1345" s="40" t="s">
        <v>301</v>
      </c>
      <c r="C1345" s="40">
        <f aca="true" t="shared" si="130" ref="C1345:M1345">SUM(C1340:C1344)</f>
        <v>20</v>
      </c>
      <c r="D1345" s="41">
        <f t="shared" si="130"/>
        <v>18</v>
      </c>
      <c r="E1345" s="42">
        <f t="shared" si="130"/>
        <v>10</v>
      </c>
      <c r="F1345" s="42">
        <f t="shared" si="130"/>
        <v>8</v>
      </c>
      <c r="G1345" s="42">
        <f t="shared" si="130"/>
        <v>7</v>
      </c>
      <c r="H1345" s="42">
        <f t="shared" si="130"/>
        <v>8</v>
      </c>
      <c r="I1345" s="42">
        <f t="shared" si="130"/>
        <v>7</v>
      </c>
      <c r="J1345" s="42">
        <f t="shared" si="130"/>
        <v>6</v>
      </c>
      <c r="K1345" s="42">
        <f t="shared" si="130"/>
        <v>8</v>
      </c>
      <c r="L1345" s="42">
        <f t="shared" si="130"/>
        <v>10</v>
      </c>
      <c r="M1345" s="43">
        <f t="shared" si="130"/>
        <v>16</v>
      </c>
      <c r="N1345" s="44">
        <f>MIN(D1345:M1345)</f>
        <v>6</v>
      </c>
      <c r="O1345" s="45">
        <f>C1345-N1345</f>
        <v>14</v>
      </c>
      <c r="P1345" s="46">
        <f>O1345/C1345</f>
        <v>0.7</v>
      </c>
    </row>
    <row r="1346" spans="1:16" ht="9.75" customHeight="1">
      <c r="A1346" s="5"/>
      <c r="B1346" s="40" t="s">
        <v>109</v>
      </c>
      <c r="C1346" s="40"/>
      <c r="D1346" s="41"/>
      <c r="E1346" s="42"/>
      <c r="F1346" s="42"/>
      <c r="G1346" s="42"/>
      <c r="H1346" s="42"/>
      <c r="I1346" s="42"/>
      <c r="J1346" s="42"/>
      <c r="K1346" s="42"/>
      <c r="L1346" s="42"/>
      <c r="M1346" s="43"/>
      <c r="N1346" s="44"/>
      <c r="O1346" s="45"/>
      <c r="P1346" s="46"/>
    </row>
    <row r="1347" spans="1:16" ht="9.75" customHeight="1">
      <c r="A1347" s="5"/>
      <c r="B1347" s="40" t="s">
        <v>296</v>
      </c>
      <c r="C1347" s="40"/>
      <c r="D1347" s="41"/>
      <c r="E1347" s="42"/>
      <c r="F1347" s="42"/>
      <c r="G1347" s="42"/>
      <c r="H1347" s="42"/>
      <c r="I1347" s="42"/>
      <c r="J1347" s="42"/>
      <c r="K1347" s="42"/>
      <c r="L1347" s="42"/>
      <c r="M1347" s="43"/>
      <c r="N1347" s="44"/>
      <c r="O1347" s="45"/>
      <c r="P1347" s="46"/>
    </row>
    <row r="1348" spans="1:16" ht="9.75" customHeight="1">
      <c r="A1348" s="5"/>
      <c r="B1348" s="40" t="s">
        <v>297</v>
      </c>
      <c r="C1348" s="40"/>
      <c r="D1348" s="41"/>
      <c r="E1348" s="42"/>
      <c r="F1348" s="42"/>
      <c r="G1348" s="42"/>
      <c r="H1348" s="42"/>
      <c r="I1348" s="42"/>
      <c r="J1348" s="42"/>
      <c r="K1348" s="42"/>
      <c r="L1348" s="42"/>
      <c r="M1348" s="43"/>
      <c r="N1348" s="44"/>
      <c r="O1348" s="45"/>
      <c r="P1348" s="46"/>
    </row>
    <row r="1349" spans="1:16" ht="9.75" customHeight="1">
      <c r="A1349" s="5"/>
      <c r="B1349" s="40" t="s">
        <v>4</v>
      </c>
      <c r="C1349" s="40">
        <v>7</v>
      </c>
      <c r="D1349" s="41">
        <v>4</v>
      </c>
      <c r="E1349" s="42">
        <v>1</v>
      </c>
      <c r="F1349" s="42">
        <v>2</v>
      </c>
      <c r="G1349" s="42">
        <v>2</v>
      </c>
      <c r="H1349" s="42">
        <v>2</v>
      </c>
      <c r="I1349" s="42">
        <v>2</v>
      </c>
      <c r="J1349" s="42">
        <v>2</v>
      </c>
      <c r="K1349" s="42">
        <v>3</v>
      </c>
      <c r="L1349" s="42">
        <v>2</v>
      </c>
      <c r="M1349" s="43">
        <v>3</v>
      </c>
      <c r="N1349" s="44">
        <f>MIN(D1349:M1349)</f>
        <v>1</v>
      </c>
      <c r="O1349" s="45">
        <f>C1349-N1349</f>
        <v>6</v>
      </c>
      <c r="P1349" s="46">
        <f>O1349/C1349</f>
        <v>0.8571428571428571</v>
      </c>
    </row>
    <row r="1350" spans="1:16" ht="9.75" customHeight="1">
      <c r="A1350" s="47"/>
      <c r="B1350" s="48" t="s">
        <v>5</v>
      </c>
      <c r="C1350" s="48">
        <f aca="true" t="shared" si="131" ref="C1350:M1350">SUM(C1335:C1339,C1345:C1349)</f>
        <v>27</v>
      </c>
      <c r="D1350" s="49">
        <f t="shared" si="131"/>
        <v>22</v>
      </c>
      <c r="E1350" s="50">
        <f t="shared" si="131"/>
        <v>11</v>
      </c>
      <c r="F1350" s="50">
        <f t="shared" si="131"/>
        <v>10</v>
      </c>
      <c r="G1350" s="50">
        <f t="shared" si="131"/>
        <v>9</v>
      </c>
      <c r="H1350" s="50">
        <f t="shared" si="131"/>
        <v>10</v>
      </c>
      <c r="I1350" s="50">
        <f t="shared" si="131"/>
        <v>9</v>
      </c>
      <c r="J1350" s="50">
        <f t="shared" si="131"/>
        <v>8</v>
      </c>
      <c r="K1350" s="50">
        <f t="shared" si="131"/>
        <v>11</v>
      </c>
      <c r="L1350" s="50">
        <f t="shared" si="131"/>
        <v>12</v>
      </c>
      <c r="M1350" s="51">
        <f t="shared" si="131"/>
        <v>19</v>
      </c>
      <c r="N1350" s="52">
        <f>MIN(D1350:M1350)</f>
        <v>8</v>
      </c>
      <c r="O1350" s="53">
        <f>C1350-N1350</f>
        <v>19</v>
      </c>
      <c r="P1350" s="54">
        <f>O1350/C1350</f>
        <v>0.7037037037037037</v>
      </c>
    </row>
    <row r="1351" spans="1:16" ht="9.75" customHeight="1">
      <c r="A1351" s="39" t="s">
        <v>78</v>
      </c>
      <c r="B1351" s="55" t="s">
        <v>0</v>
      </c>
      <c r="C1351" s="55"/>
      <c r="D1351" s="56"/>
      <c r="E1351" s="57"/>
      <c r="F1351" s="57"/>
      <c r="G1351" s="57"/>
      <c r="H1351" s="57"/>
      <c r="I1351" s="57"/>
      <c r="J1351" s="57"/>
      <c r="K1351" s="57"/>
      <c r="L1351" s="57"/>
      <c r="M1351" s="58"/>
      <c r="N1351" s="59"/>
      <c r="O1351" s="60"/>
      <c r="P1351" s="61"/>
    </row>
    <row r="1352" spans="1:16" ht="9.75" customHeight="1">
      <c r="A1352" s="5"/>
      <c r="B1352" s="40" t="s">
        <v>1</v>
      </c>
      <c r="C1352" s="40"/>
      <c r="D1352" s="41"/>
      <c r="E1352" s="42"/>
      <c r="F1352" s="42"/>
      <c r="G1352" s="42"/>
      <c r="H1352" s="42"/>
      <c r="I1352" s="42"/>
      <c r="J1352" s="42"/>
      <c r="K1352" s="42"/>
      <c r="L1352" s="42"/>
      <c r="M1352" s="43"/>
      <c r="N1352" s="44"/>
      <c r="O1352" s="45"/>
      <c r="P1352" s="46"/>
    </row>
    <row r="1353" spans="1:16" ht="9.75" customHeight="1">
      <c r="A1353" s="5"/>
      <c r="B1353" s="40" t="s">
        <v>2</v>
      </c>
      <c r="C1353" s="40"/>
      <c r="D1353" s="41"/>
      <c r="E1353" s="42"/>
      <c r="F1353" s="42"/>
      <c r="G1353" s="42"/>
      <c r="H1353" s="42"/>
      <c r="I1353" s="42"/>
      <c r="J1353" s="42"/>
      <c r="K1353" s="42"/>
      <c r="L1353" s="42"/>
      <c r="M1353" s="43"/>
      <c r="N1353" s="44"/>
      <c r="O1353" s="45"/>
      <c r="P1353" s="46"/>
    </row>
    <row r="1354" spans="1:16" ht="9.75" customHeight="1">
      <c r="A1354" s="5"/>
      <c r="B1354" s="40" t="s">
        <v>495</v>
      </c>
      <c r="C1354" s="40"/>
      <c r="D1354" s="41"/>
      <c r="E1354" s="42"/>
      <c r="F1354" s="42"/>
      <c r="G1354" s="42"/>
      <c r="H1354" s="42"/>
      <c r="I1354" s="42"/>
      <c r="J1354" s="42"/>
      <c r="K1354" s="42"/>
      <c r="L1354" s="42"/>
      <c r="M1354" s="43"/>
      <c r="N1354" s="44"/>
      <c r="O1354" s="45"/>
      <c r="P1354" s="46"/>
    </row>
    <row r="1355" spans="1:16" ht="9.75" customHeight="1">
      <c r="A1355" s="5"/>
      <c r="B1355" s="40" t="s">
        <v>3</v>
      </c>
      <c r="C1355" s="40">
        <v>1</v>
      </c>
      <c r="D1355" s="41">
        <v>1</v>
      </c>
      <c r="E1355" s="42">
        <v>1</v>
      </c>
      <c r="F1355" s="42">
        <v>0</v>
      </c>
      <c r="G1355" s="42">
        <v>0</v>
      </c>
      <c r="H1355" s="42">
        <v>1</v>
      </c>
      <c r="I1355" s="42">
        <v>0</v>
      </c>
      <c r="J1355" s="42">
        <v>0</v>
      </c>
      <c r="K1355" s="42">
        <v>0</v>
      </c>
      <c r="L1355" s="42">
        <v>0</v>
      </c>
      <c r="M1355" s="43">
        <v>0</v>
      </c>
      <c r="N1355" s="44">
        <f>MIN(D1355:M1355)</f>
        <v>0</v>
      </c>
      <c r="O1355" s="45">
        <f>C1355-N1355</f>
        <v>1</v>
      </c>
      <c r="P1355" s="46">
        <f>O1355/C1355</f>
        <v>1</v>
      </c>
    </row>
    <row r="1356" spans="1:16" ht="9.75" customHeight="1">
      <c r="A1356" s="5"/>
      <c r="B1356" s="40" t="s">
        <v>462</v>
      </c>
      <c r="C1356" s="40">
        <v>2</v>
      </c>
      <c r="D1356" s="41">
        <v>1</v>
      </c>
      <c r="E1356" s="42">
        <v>1</v>
      </c>
      <c r="F1356" s="42">
        <v>0</v>
      </c>
      <c r="G1356" s="42">
        <v>1</v>
      </c>
      <c r="H1356" s="42">
        <v>1</v>
      </c>
      <c r="I1356" s="42">
        <v>1</v>
      </c>
      <c r="J1356" s="42">
        <v>1</v>
      </c>
      <c r="K1356" s="42">
        <v>1</v>
      </c>
      <c r="L1356" s="42">
        <v>1</v>
      </c>
      <c r="M1356" s="43">
        <v>0</v>
      </c>
      <c r="N1356" s="44">
        <f>MIN(D1356:M1356)</f>
        <v>0</v>
      </c>
      <c r="O1356" s="45">
        <f>C1356-N1356</f>
        <v>2</v>
      </c>
      <c r="P1356" s="46">
        <f>O1356/C1356</f>
        <v>1</v>
      </c>
    </row>
    <row r="1357" spans="1:16" ht="9.75" customHeight="1">
      <c r="A1357" s="5"/>
      <c r="B1357" s="40" t="s">
        <v>316</v>
      </c>
      <c r="C1357" s="40">
        <v>19</v>
      </c>
      <c r="D1357" s="41">
        <v>11</v>
      </c>
      <c r="E1357" s="42">
        <v>8</v>
      </c>
      <c r="F1357" s="42">
        <v>8</v>
      </c>
      <c r="G1357" s="42">
        <v>8</v>
      </c>
      <c r="H1357" s="42">
        <v>7</v>
      </c>
      <c r="I1357" s="42">
        <v>5</v>
      </c>
      <c r="J1357" s="42">
        <v>7</v>
      </c>
      <c r="K1357" s="42">
        <v>5</v>
      </c>
      <c r="L1357" s="42">
        <v>6</v>
      </c>
      <c r="M1357" s="43">
        <v>7</v>
      </c>
      <c r="N1357" s="44">
        <f>MIN(D1357:M1357)</f>
        <v>5</v>
      </c>
      <c r="O1357" s="45">
        <f>C1357-N1357</f>
        <v>14</v>
      </c>
      <c r="P1357" s="46">
        <f>O1357/C1357</f>
        <v>0.7368421052631579</v>
      </c>
    </row>
    <row r="1358" spans="1:16" ht="9.75" customHeight="1">
      <c r="A1358" s="5"/>
      <c r="B1358" s="40" t="s">
        <v>317</v>
      </c>
      <c r="C1358" s="40">
        <v>1</v>
      </c>
      <c r="D1358" s="41">
        <v>1</v>
      </c>
      <c r="E1358" s="42">
        <v>1</v>
      </c>
      <c r="F1358" s="42">
        <v>1</v>
      </c>
      <c r="G1358" s="42">
        <v>1</v>
      </c>
      <c r="H1358" s="42">
        <v>0</v>
      </c>
      <c r="I1358" s="42">
        <v>0</v>
      </c>
      <c r="J1358" s="42">
        <v>1</v>
      </c>
      <c r="K1358" s="42">
        <v>1</v>
      </c>
      <c r="L1358" s="42">
        <v>1</v>
      </c>
      <c r="M1358" s="43">
        <v>1</v>
      </c>
      <c r="N1358" s="44">
        <f>MIN(D1358:M1358)</f>
        <v>0</v>
      </c>
      <c r="O1358" s="45">
        <f>C1358-N1358</f>
        <v>1</v>
      </c>
      <c r="P1358" s="46">
        <f>O1358/C1358</f>
        <v>1</v>
      </c>
    </row>
    <row r="1359" spans="1:16" ht="9.75" customHeight="1">
      <c r="A1359" s="5"/>
      <c r="B1359" s="40" t="s">
        <v>300</v>
      </c>
      <c r="C1359" s="40"/>
      <c r="D1359" s="41"/>
      <c r="E1359" s="42"/>
      <c r="F1359" s="42"/>
      <c r="G1359" s="42"/>
      <c r="H1359" s="42"/>
      <c r="I1359" s="42"/>
      <c r="J1359" s="42"/>
      <c r="K1359" s="42"/>
      <c r="L1359" s="42"/>
      <c r="M1359" s="43"/>
      <c r="N1359" s="44"/>
      <c r="O1359" s="45"/>
      <c r="P1359" s="46"/>
    </row>
    <row r="1360" spans="1:16" ht="9.75" customHeight="1">
      <c r="A1360" s="5"/>
      <c r="B1360" s="40" t="s">
        <v>300</v>
      </c>
      <c r="C1360" s="40"/>
      <c r="D1360" s="41"/>
      <c r="E1360" s="42"/>
      <c r="F1360" s="42"/>
      <c r="G1360" s="42"/>
      <c r="H1360" s="42"/>
      <c r="I1360" s="42"/>
      <c r="J1360" s="42"/>
      <c r="K1360" s="42"/>
      <c r="L1360" s="42"/>
      <c r="M1360" s="43"/>
      <c r="N1360" s="44"/>
      <c r="O1360" s="45"/>
      <c r="P1360" s="46"/>
    </row>
    <row r="1361" spans="1:16" ht="9.75" customHeight="1">
      <c r="A1361" s="5"/>
      <c r="B1361" s="40" t="s">
        <v>301</v>
      </c>
      <c r="C1361" s="40">
        <f aca="true" t="shared" si="132" ref="C1361:M1361">SUM(C1356:C1360)</f>
        <v>22</v>
      </c>
      <c r="D1361" s="41">
        <f t="shared" si="132"/>
        <v>13</v>
      </c>
      <c r="E1361" s="42">
        <f t="shared" si="132"/>
        <v>10</v>
      </c>
      <c r="F1361" s="42">
        <f t="shared" si="132"/>
        <v>9</v>
      </c>
      <c r="G1361" s="42">
        <f t="shared" si="132"/>
        <v>10</v>
      </c>
      <c r="H1361" s="42">
        <f t="shared" si="132"/>
        <v>8</v>
      </c>
      <c r="I1361" s="42">
        <f t="shared" si="132"/>
        <v>6</v>
      </c>
      <c r="J1361" s="42">
        <f t="shared" si="132"/>
        <v>9</v>
      </c>
      <c r="K1361" s="42">
        <f t="shared" si="132"/>
        <v>7</v>
      </c>
      <c r="L1361" s="42">
        <f t="shared" si="132"/>
        <v>8</v>
      </c>
      <c r="M1361" s="43">
        <f t="shared" si="132"/>
        <v>8</v>
      </c>
      <c r="N1361" s="44">
        <f>MIN(D1361:M1361)</f>
        <v>6</v>
      </c>
      <c r="O1361" s="45">
        <f>C1361-N1361</f>
        <v>16</v>
      </c>
      <c r="P1361" s="46">
        <f>O1361/C1361</f>
        <v>0.7272727272727273</v>
      </c>
    </row>
    <row r="1362" spans="1:16" ht="9.75" customHeight="1">
      <c r="A1362" s="5"/>
      <c r="B1362" s="40" t="s">
        <v>109</v>
      </c>
      <c r="C1362" s="40">
        <v>6</v>
      </c>
      <c r="D1362" s="41">
        <v>5</v>
      </c>
      <c r="E1362" s="42">
        <v>2</v>
      </c>
      <c r="F1362" s="42">
        <v>1</v>
      </c>
      <c r="G1362" s="42">
        <v>1</v>
      </c>
      <c r="H1362" s="42">
        <v>1</v>
      </c>
      <c r="I1362" s="42">
        <v>1</v>
      </c>
      <c r="J1362" s="42">
        <v>1</v>
      </c>
      <c r="K1362" s="42">
        <v>2</v>
      </c>
      <c r="L1362" s="42">
        <v>3</v>
      </c>
      <c r="M1362" s="43">
        <v>3</v>
      </c>
      <c r="N1362" s="44">
        <f>MIN(D1362:M1362)</f>
        <v>1</v>
      </c>
      <c r="O1362" s="45">
        <f>C1362-N1362</f>
        <v>5</v>
      </c>
      <c r="P1362" s="46">
        <f>O1362/C1362</f>
        <v>0.8333333333333334</v>
      </c>
    </row>
    <row r="1363" spans="1:16" ht="9.75" customHeight="1">
      <c r="A1363" s="5"/>
      <c r="B1363" s="40" t="s">
        <v>296</v>
      </c>
      <c r="C1363" s="40"/>
      <c r="D1363" s="41"/>
      <c r="E1363" s="42"/>
      <c r="F1363" s="42"/>
      <c r="G1363" s="42"/>
      <c r="H1363" s="42"/>
      <c r="I1363" s="42"/>
      <c r="J1363" s="42"/>
      <c r="K1363" s="42"/>
      <c r="L1363" s="42"/>
      <c r="M1363" s="43"/>
      <c r="N1363" s="44"/>
      <c r="O1363" s="45"/>
      <c r="P1363" s="46"/>
    </row>
    <row r="1364" spans="1:16" ht="9.75" customHeight="1">
      <c r="A1364" s="5"/>
      <c r="B1364" s="40" t="s">
        <v>297</v>
      </c>
      <c r="C1364" s="40"/>
      <c r="D1364" s="41"/>
      <c r="E1364" s="42"/>
      <c r="F1364" s="42"/>
      <c r="G1364" s="42"/>
      <c r="H1364" s="42"/>
      <c r="I1364" s="42"/>
      <c r="J1364" s="42"/>
      <c r="K1364" s="42"/>
      <c r="L1364" s="42"/>
      <c r="M1364" s="43"/>
      <c r="N1364" s="44"/>
      <c r="O1364" s="45"/>
      <c r="P1364" s="46"/>
    </row>
    <row r="1365" spans="1:16" ht="9.75" customHeight="1">
      <c r="A1365" s="5"/>
      <c r="B1365" s="40" t="s">
        <v>4</v>
      </c>
      <c r="C1365" s="40"/>
      <c r="D1365" s="41"/>
      <c r="E1365" s="42"/>
      <c r="F1365" s="42"/>
      <c r="G1365" s="42"/>
      <c r="H1365" s="42"/>
      <c r="I1365" s="42"/>
      <c r="J1365" s="42"/>
      <c r="K1365" s="42"/>
      <c r="L1365" s="42"/>
      <c r="M1365" s="43"/>
      <c r="N1365" s="44"/>
      <c r="O1365" s="45"/>
      <c r="P1365" s="46"/>
    </row>
    <row r="1366" spans="1:16" ht="9.75" customHeight="1">
      <c r="A1366" s="47"/>
      <c r="B1366" s="48" t="s">
        <v>5</v>
      </c>
      <c r="C1366" s="48">
        <f aca="true" t="shared" si="133" ref="C1366:M1366">SUM(C1351:C1355,C1361:C1365)</f>
        <v>29</v>
      </c>
      <c r="D1366" s="49">
        <f t="shared" si="133"/>
        <v>19</v>
      </c>
      <c r="E1366" s="50">
        <f t="shared" si="133"/>
        <v>13</v>
      </c>
      <c r="F1366" s="50">
        <f t="shared" si="133"/>
        <v>10</v>
      </c>
      <c r="G1366" s="50">
        <f t="shared" si="133"/>
        <v>11</v>
      </c>
      <c r="H1366" s="50">
        <f t="shared" si="133"/>
        <v>10</v>
      </c>
      <c r="I1366" s="50">
        <f t="shared" si="133"/>
        <v>7</v>
      </c>
      <c r="J1366" s="50">
        <f t="shared" si="133"/>
        <v>10</v>
      </c>
      <c r="K1366" s="50">
        <f t="shared" si="133"/>
        <v>9</v>
      </c>
      <c r="L1366" s="50">
        <f t="shared" si="133"/>
        <v>11</v>
      </c>
      <c r="M1366" s="51">
        <f t="shared" si="133"/>
        <v>11</v>
      </c>
      <c r="N1366" s="52">
        <f>MIN(D1366:M1366)</f>
        <v>7</v>
      </c>
      <c r="O1366" s="53">
        <f>C1366-N1366</f>
        <v>22</v>
      </c>
      <c r="P1366" s="54">
        <f>O1366/C1366</f>
        <v>0.7586206896551724</v>
      </c>
    </row>
    <row r="1367" spans="1:16" ht="9.75" customHeight="1">
      <c r="A1367" s="39" t="s">
        <v>119</v>
      </c>
      <c r="B1367" s="55" t="s">
        <v>0</v>
      </c>
      <c r="C1367" s="55"/>
      <c r="D1367" s="56"/>
      <c r="E1367" s="57"/>
      <c r="F1367" s="57"/>
      <c r="G1367" s="57"/>
      <c r="H1367" s="57"/>
      <c r="I1367" s="57"/>
      <c r="J1367" s="57"/>
      <c r="K1367" s="57"/>
      <c r="L1367" s="57"/>
      <c r="M1367" s="58"/>
      <c r="N1367" s="59"/>
      <c r="O1367" s="60"/>
      <c r="P1367" s="61"/>
    </row>
    <row r="1368" spans="1:16" ht="9.75" customHeight="1">
      <c r="A1368" s="5"/>
      <c r="B1368" s="40" t="s">
        <v>1</v>
      </c>
      <c r="C1368" s="40">
        <v>49</v>
      </c>
      <c r="D1368" s="41">
        <v>0</v>
      </c>
      <c r="E1368" s="42">
        <v>0</v>
      </c>
      <c r="F1368" s="42">
        <v>0</v>
      </c>
      <c r="G1368" s="42">
        <v>0</v>
      </c>
      <c r="H1368" s="42">
        <v>0</v>
      </c>
      <c r="I1368" s="42">
        <v>0</v>
      </c>
      <c r="J1368" s="42">
        <v>0</v>
      </c>
      <c r="K1368" s="42">
        <v>1</v>
      </c>
      <c r="L1368" s="42">
        <v>7</v>
      </c>
      <c r="M1368" s="43">
        <v>18</v>
      </c>
      <c r="N1368" s="44">
        <f>MIN(D1368:M1368)</f>
        <v>0</v>
      </c>
      <c r="O1368" s="45">
        <f>C1368-N1368</f>
        <v>49</v>
      </c>
      <c r="P1368" s="46">
        <f>O1368/C1368</f>
        <v>1</v>
      </c>
    </row>
    <row r="1369" spans="1:16" ht="9.75" customHeight="1">
      <c r="A1369" s="5"/>
      <c r="B1369" s="40" t="s">
        <v>2</v>
      </c>
      <c r="C1369" s="40"/>
      <c r="D1369" s="41"/>
      <c r="E1369" s="42"/>
      <c r="F1369" s="42"/>
      <c r="G1369" s="42"/>
      <c r="H1369" s="42"/>
      <c r="I1369" s="42"/>
      <c r="J1369" s="42"/>
      <c r="K1369" s="42"/>
      <c r="L1369" s="42"/>
      <c r="M1369" s="43"/>
      <c r="N1369" s="44"/>
      <c r="O1369" s="45"/>
      <c r="P1369" s="46"/>
    </row>
    <row r="1370" spans="1:16" ht="9.75" customHeight="1">
      <c r="A1370" s="5"/>
      <c r="B1370" s="40" t="s">
        <v>495</v>
      </c>
      <c r="C1370" s="40">
        <v>55</v>
      </c>
      <c r="D1370" s="41">
        <v>43</v>
      </c>
      <c r="E1370" s="42">
        <v>33</v>
      </c>
      <c r="F1370" s="42">
        <v>19</v>
      </c>
      <c r="G1370" s="42">
        <v>10</v>
      </c>
      <c r="H1370" s="42">
        <v>9</v>
      </c>
      <c r="I1370" s="42">
        <v>17</v>
      </c>
      <c r="J1370" s="42">
        <v>16</v>
      </c>
      <c r="K1370" s="42">
        <v>22</v>
      </c>
      <c r="L1370" s="42">
        <v>26</v>
      </c>
      <c r="M1370" s="43">
        <v>26</v>
      </c>
      <c r="N1370" s="44">
        <f>MIN(D1370:M1370)</f>
        <v>9</v>
      </c>
      <c r="O1370" s="45">
        <f>C1370-N1370</f>
        <v>46</v>
      </c>
      <c r="P1370" s="46">
        <f>O1370/C1370</f>
        <v>0.8363636363636363</v>
      </c>
    </row>
    <row r="1371" spans="1:16" ht="9.75" customHeight="1">
      <c r="A1371" s="5"/>
      <c r="B1371" s="40" t="s">
        <v>3</v>
      </c>
      <c r="C1371" s="40"/>
      <c r="D1371" s="41"/>
      <c r="E1371" s="42"/>
      <c r="F1371" s="42"/>
      <c r="G1371" s="42"/>
      <c r="H1371" s="42"/>
      <c r="I1371" s="42"/>
      <c r="J1371" s="42"/>
      <c r="K1371" s="42"/>
      <c r="L1371" s="42"/>
      <c r="M1371" s="43"/>
      <c r="N1371" s="44"/>
      <c r="O1371" s="45"/>
      <c r="P1371" s="46"/>
    </row>
    <row r="1372" spans="1:16" ht="9.75" customHeight="1">
      <c r="A1372" s="5"/>
      <c r="B1372" s="40" t="s">
        <v>318</v>
      </c>
      <c r="C1372" s="40">
        <v>2</v>
      </c>
      <c r="D1372" s="41">
        <v>1</v>
      </c>
      <c r="E1372" s="42">
        <v>0</v>
      </c>
      <c r="F1372" s="42">
        <v>0</v>
      </c>
      <c r="G1372" s="42">
        <v>0</v>
      </c>
      <c r="H1372" s="42">
        <v>0</v>
      </c>
      <c r="I1372" s="42">
        <v>0</v>
      </c>
      <c r="J1372" s="42">
        <v>0</v>
      </c>
      <c r="K1372" s="42">
        <v>0</v>
      </c>
      <c r="L1372" s="42">
        <v>0</v>
      </c>
      <c r="M1372" s="43">
        <v>0</v>
      </c>
      <c r="N1372" s="44">
        <f>MIN(D1372:M1372)</f>
        <v>0</v>
      </c>
      <c r="O1372" s="45">
        <f>C1372-N1372</f>
        <v>2</v>
      </c>
      <c r="P1372" s="46">
        <f>O1372/C1372</f>
        <v>1</v>
      </c>
    </row>
    <row r="1373" spans="1:16" ht="9.75" customHeight="1">
      <c r="A1373" s="5"/>
      <c r="B1373" s="40" t="s">
        <v>402</v>
      </c>
      <c r="C1373" s="40">
        <v>19</v>
      </c>
      <c r="D1373" s="41">
        <v>18</v>
      </c>
      <c r="E1373" s="42">
        <v>15</v>
      </c>
      <c r="F1373" s="42">
        <v>12</v>
      </c>
      <c r="G1373" s="42">
        <v>10</v>
      </c>
      <c r="H1373" s="42">
        <v>8</v>
      </c>
      <c r="I1373" s="42">
        <v>9</v>
      </c>
      <c r="J1373" s="42">
        <v>9</v>
      </c>
      <c r="K1373" s="42">
        <v>12</v>
      </c>
      <c r="L1373" s="42">
        <v>12</v>
      </c>
      <c r="M1373" s="43">
        <v>13</v>
      </c>
      <c r="N1373" s="44">
        <f>MIN(D1373:M1373)</f>
        <v>8</v>
      </c>
      <c r="O1373" s="45">
        <f>C1373-N1373</f>
        <v>11</v>
      </c>
      <c r="P1373" s="46">
        <f>O1373/C1373</f>
        <v>0.5789473684210527</v>
      </c>
    </row>
    <row r="1374" spans="1:16" ht="9.75" customHeight="1">
      <c r="A1374" s="5"/>
      <c r="B1374" s="40" t="s">
        <v>300</v>
      </c>
      <c r="C1374" s="40"/>
      <c r="D1374" s="41"/>
      <c r="E1374" s="42"/>
      <c r="F1374" s="42"/>
      <c r="G1374" s="42"/>
      <c r="H1374" s="42"/>
      <c r="I1374" s="42"/>
      <c r="J1374" s="42"/>
      <c r="K1374" s="42"/>
      <c r="L1374" s="42"/>
      <c r="M1374" s="43"/>
      <c r="N1374" s="44"/>
      <c r="O1374" s="45"/>
      <c r="P1374" s="46"/>
    </row>
    <row r="1375" spans="1:16" ht="9.75" customHeight="1">
      <c r="A1375" s="5"/>
      <c r="B1375" s="40" t="s">
        <v>300</v>
      </c>
      <c r="C1375" s="40"/>
      <c r="D1375" s="41"/>
      <c r="E1375" s="42"/>
      <c r="F1375" s="42"/>
      <c r="G1375" s="42"/>
      <c r="H1375" s="42"/>
      <c r="I1375" s="42"/>
      <c r="J1375" s="42"/>
      <c r="K1375" s="42"/>
      <c r="L1375" s="42"/>
      <c r="M1375" s="43"/>
      <c r="N1375" s="44"/>
      <c r="O1375" s="45"/>
      <c r="P1375" s="46"/>
    </row>
    <row r="1376" spans="1:16" ht="9.75" customHeight="1">
      <c r="A1376" s="5"/>
      <c r="B1376" s="40" t="s">
        <v>300</v>
      </c>
      <c r="C1376" s="40"/>
      <c r="D1376" s="41"/>
      <c r="E1376" s="42"/>
      <c r="F1376" s="42"/>
      <c r="G1376" s="42"/>
      <c r="H1376" s="42"/>
      <c r="I1376" s="42"/>
      <c r="J1376" s="42"/>
      <c r="K1376" s="42"/>
      <c r="L1376" s="42"/>
      <c r="M1376" s="43"/>
      <c r="N1376" s="44"/>
      <c r="O1376" s="45"/>
      <c r="P1376" s="46"/>
    </row>
    <row r="1377" spans="1:16" ht="9.75" customHeight="1">
      <c r="A1377" s="5"/>
      <c r="B1377" s="40" t="s">
        <v>301</v>
      </c>
      <c r="C1377" s="40">
        <f aca="true" t="shared" si="134" ref="C1377:M1377">SUM(C1372:C1376)</f>
        <v>21</v>
      </c>
      <c r="D1377" s="41">
        <f t="shared" si="134"/>
        <v>19</v>
      </c>
      <c r="E1377" s="42">
        <f t="shared" si="134"/>
        <v>15</v>
      </c>
      <c r="F1377" s="42">
        <f t="shared" si="134"/>
        <v>12</v>
      </c>
      <c r="G1377" s="42">
        <f t="shared" si="134"/>
        <v>10</v>
      </c>
      <c r="H1377" s="42">
        <f t="shared" si="134"/>
        <v>8</v>
      </c>
      <c r="I1377" s="42">
        <f t="shared" si="134"/>
        <v>9</v>
      </c>
      <c r="J1377" s="42">
        <f t="shared" si="134"/>
        <v>9</v>
      </c>
      <c r="K1377" s="42">
        <f t="shared" si="134"/>
        <v>12</v>
      </c>
      <c r="L1377" s="42">
        <f t="shared" si="134"/>
        <v>12</v>
      </c>
      <c r="M1377" s="43">
        <f t="shared" si="134"/>
        <v>13</v>
      </c>
      <c r="N1377" s="44">
        <f>MIN(D1377:M1377)</f>
        <v>8</v>
      </c>
      <c r="O1377" s="45">
        <f>C1377-N1377</f>
        <v>13</v>
      </c>
      <c r="P1377" s="46">
        <f>O1377/C1377</f>
        <v>0.6190476190476191</v>
      </c>
    </row>
    <row r="1378" spans="1:16" ht="9.75" customHeight="1">
      <c r="A1378" s="5"/>
      <c r="B1378" s="40" t="s">
        <v>109</v>
      </c>
      <c r="C1378" s="40">
        <v>10</v>
      </c>
      <c r="D1378" s="41">
        <v>9</v>
      </c>
      <c r="E1378" s="42">
        <v>9</v>
      </c>
      <c r="F1378" s="42">
        <v>8</v>
      </c>
      <c r="G1378" s="42">
        <v>8</v>
      </c>
      <c r="H1378" s="42">
        <v>8</v>
      </c>
      <c r="I1378" s="42">
        <v>9</v>
      </c>
      <c r="J1378" s="42">
        <v>9</v>
      </c>
      <c r="K1378" s="42">
        <v>8</v>
      </c>
      <c r="L1378" s="42">
        <v>9</v>
      </c>
      <c r="M1378" s="43">
        <v>10</v>
      </c>
      <c r="N1378" s="44">
        <f>MIN(D1378:M1378)</f>
        <v>8</v>
      </c>
      <c r="O1378" s="45">
        <f>C1378-N1378</f>
        <v>2</v>
      </c>
      <c r="P1378" s="46">
        <f>O1378/C1378</f>
        <v>0.2</v>
      </c>
    </row>
    <row r="1379" spans="1:16" ht="9.75" customHeight="1">
      <c r="A1379" s="5"/>
      <c r="B1379" s="40" t="s">
        <v>296</v>
      </c>
      <c r="C1379" s="40"/>
      <c r="D1379" s="41"/>
      <c r="E1379" s="42"/>
      <c r="F1379" s="42"/>
      <c r="G1379" s="42"/>
      <c r="H1379" s="42"/>
      <c r="I1379" s="42"/>
      <c r="J1379" s="42"/>
      <c r="K1379" s="42"/>
      <c r="L1379" s="42"/>
      <c r="M1379" s="43"/>
      <c r="N1379" s="44"/>
      <c r="O1379" s="45"/>
      <c r="P1379" s="46"/>
    </row>
    <row r="1380" spans="1:16" ht="9.75" customHeight="1">
      <c r="A1380" s="5"/>
      <c r="B1380" s="40" t="s">
        <v>297</v>
      </c>
      <c r="C1380" s="40"/>
      <c r="D1380" s="41"/>
      <c r="E1380" s="42"/>
      <c r="F1380" s="42"/>
      <c r="G1380" s="42"/>
      <c r="H1380" s="42"/>
      <c r="I1380" s="42"/>
      <c r="J1380" s="42"/>
      <c r="K1380" s="42"/>
      <c r="L1380" s="42"/>
      <c r="M1380" s="43"/>
      <c r="N1380" s="44"/>
      <c r="O1380" s="45"/>
      <c r="P1380" s="46"/>
    </row>
    <row r="1381" spans="1:16" ht="9.75" customHeight="1">
      <c r="A1381" s="5"/>
      <c r="B1381" s="40" t="s">
        <v>4</v>
      </c>
      <c r="C1381" s="40"/>
      <c r="D1381" s="41"/>
      <c r="E1381" s="42"/>
      <c r="F1381" s="42"/>
      <c r="G1381" s="42"/>
      <c r="H1381" s="42"/>
      <c r="I1381" s="42"/>
      <c r="J1381" s="42"/>
      <c r="K1381" s="42"/>
      <c r="L1381" s="42"/>
      <c r="M1381" s="43"/>
      <c r="N1381" s="44"/>
      <c r="O1381" s="45"/>
      <c r="P1381" s="46"/>
    </row>
    <row r="1382" spans="1:16" ht="9.75" customHeight="1">
      <c r="A1382" s="47"/>
      <c r="B1382" s="48" t="s">
        <v>5</v>
      </c>
      <c r="C1382" s="48">
        <f aca="true" t="shared" si="135" ref="C1382:M1382">SUM(C1367:C1371,C1377:C1381)</f>
        <v>135</v>
      </c>
      <c r="D1382" s="49">
        <f t="shared" si="135"/>
        <v>71</v>
      </c>
      <c r="E1382" s="50">
        <f t="shared" si="135"/>
        <v>57</v>
      </c>
      <c r="F1382" s="50">
        <f t="shared" si="135"/>
        <v>39</v>
      </c>
      <c r="G1382" s="50">
        <f t="shared" si="135"/>
        <v>28</v>
      </c>
      <c r="H1382" s="50">
        <f t="shared" si="135"/>
        <v>25</v>
      </c>
      <c r="I1382" s="50">
        <f t="shared" si="135"/>
        <v>35</v>
      </c>
      <c r="J1382" s="50">
        <f t="shared" si="135"/>
        <v>34</v>
      </c>
      <c r="K1382" s="50">
        <f t="shared" si="135"/>
        <v>43</v>
      </c>
      <c r="L1382" s="50">
        <f t="shared" si="135"/>
        <v>54</v>
      </c>
      <c r="M1382" s="51">
        <f t="shared" si="135"/>
        <v>67</v>
      </c>
      <c r="N1382" s="52">
        <f>MIN(D1382:M1382)</f>
        <v>25</v>
      </c>
      <c r="O1382" s="53">
        <f>C1382-N1382</f>
        <v>110</v>
      </c>
      <c r="P1382" s="54">
        <f>O1382/C1382</f>
        <v>0.8148148148148148</v>
      </c>
    </row>
    <row r="1383" spans="1:16" ht="9.75" customHeight="1">
      <c r="A1383" s="39" t="s">
        <v>120</v>
      </c>
      <c r="B1383" s="55" t="s">
        <v>0</v>
      </c>
      <c r="C1383" s="55">
        <v>55</v>
      </c>
      <c r="D1383" s="56">
        <v>46</v>
      </c>
      <c r="E1383" s="57">
        <v>33</v>
      </c>
      <c r="F1383" s="57">
        <v>6</v>
      </c>
      <c r="G1383" s="57">
        <v>4</v>
      </c>
      <c r="H1383" s="57">
        <v>3</v>
      </c>
      <c r="I1383" s="57">
        <v>3</v>
      </c>
      <c r="J1383" s="57">
        <v>4</v>
      </c>
      <c r="K1383" s="57">
        <v>8</v>
      </c>
      <c r="L1383" s="57">
        <v>14</v>
      </c>
      <c r="M1383" s="58">
        <v>18</v>
      </c>
      <c r="N1383" s="59">
        <f>MIN(D1383:M1383)</f>
        <v>3</v>
      </c>
      <c r="O1383" s="60">
        <f>C1383-N1383</f>
        <v>52</v>
      </c>
      <c r="P1383" s="61">
        <f>O1383/C1383</f>
        <v>0.9454545454545454</v>
      </c>
    </row>
    <row r="1384" spans="1:16" ht="9.75" customHeight="1">
      <c r="A1384" s="5"/>
      <c r="B1384" s="40" t="s">
        <v>1</v>
      </c>
      <c r="C1384" s="40"/>
      <c r="D1384" s="41"/>
      <c r="E1384" s="42"/>
      <c r="F1384" s="42"/>
      <c r="G1384" s="42"/>
      <c r="H1384" s="42"/>
      <c r="I1384" s="42"/>
      <c r="J1384" s="42"/>
      <c r="K1384" s="42"/>
      <c r="L1384" s="42"/>
      <c r="M1384" s="43"/>
      <c r="N1384" s="44"/>
      <c r="O1384" s="45"/>
      <c r="P1384" s="46"/>
    </row>
    <row r="1385" spans="1:16" ht="9.75" customHeight="1">
      <c r="A1385" s="5"/>
      <c r="B1385" s="40" t="s">
        <v>2</v>
      </c>
      <c r="C1385" s="40"/>
      <c r="D1385" s="41"/>
      <c r="E1385" s="42"/>
      <c r="F1385" s="42"/>
      <c r="G1385" s="42"/>
      <c r="H1385" s="42"/>
      <c r="I1385" s="42"/>
      <c r="J1385" s="42"/>
      <c r="K1385" s="42"/>
      <c r="L1385" s="42"/>
      <c r="M1385" s="43"/>
      <c r="N1385" s="44"/>
      <c r="O1385" s="45"/>
      <c r="P1385" s="46"/>
    </row>
    <row r="1386" spans="1:16" ht="9.75" customHeight="1">
      <c r="A1386" s="5"/>
      <c r="B1386" s="40" t="s">
        <v>495</v>
      </c>
      <c r="C1386" s="40">
        <v>39</v>
      </c>
      <c r="D1386" s="41">
        <v>21</v>
      </c>
      <c r="E1386" s="42">
        <v>14</v>
      </c>
      <c r="F1386" s="42">
        <v>6</v>
      </c>
      <c r="G1386" s="42">
        <v>3</v>
      </c>
      <c r="H1386" s="42">
        <v>6</v>
      </c>
      <c r="I1386" s="42">
        <v>8</v>
      </c>
      <c r="J1386" s="42">
        <v>8</v>
      </c>
      <c r="K1386" s="42">
        <v>10</v>
      </c>
      <c r="L1386" s="42">
        <v>13</v>
      </c>
      <c r="M1386" s="43">
        <v>8</v>
      </c>
      <c r="N1386" s="44">
        <f>MIN(D1386:M1386)</f>
        <v>3</v>
      </c>
      <c r="O1386" s="45">
        <f>C1386-N1386</f>
        <v>36</v>
      </c>
      <c r="P1386" s="46">
        <f>O1386/C1386</f>
        <v>0.9230769230769231</v>
      </c>
    </row>
    <row r="1387" spans="1:16" ht="9.75" customHeight="1">
      <c r="A1387" s="5"/>
      <c r="B1387" s="40" t="s">
        <v>3</v>
      </c>
      <c r="C1387" s="40"/>
      <c r="D1387" s="41"/>
      <c r="E1387" s="42"/>
      <c r="F1387" s="42"/>
      <c r="G1387" s="42"/>
      <c r="H1387" s="42"/>
      <c r="I1387" s="42"/>
      <c r="J1387" s="42"/>
      <c r="K1387" s="42"/>
      <c r="L1387" s="42"/>
      <c r="M1387" s="43"/>
      <c r="N1387" s="44"/>
      <c r="O1387" s="45"/>
      <c r="P1387" s="46"/>
    </row>
    <row r="1388" spans="1:16" ht="9.75" customHeight="1">
      <c r="A1388" s="5"/>
      <c r="B1388" s="40" t="s">
        <v>403</v>
      </c>
      <c r="C1388" s="40">
        <v>11</v>
      </c>
      <c r="D1388" s="41">
        <v>10</v>
      </c>
      <c r="E1388" s="42">
        <v>10</v>
      </c>
      <c r="F1388" s="42">
        <v>9</v>
      </c>
      <c r="G1388" s="42">
        <v>9</v>
      </c>
      <c r="H1388" s="42">
        <v>10</v>
      </c>
      <c r="I1388" s="42">
        <v>10</v>
      </c>
      <c r="J1388" s="42">
        <v>9</v>
      </c>
      <c r="K1388" s="42">
        <v>9</v>
      </c>
      <c r="L1388" s="42">
        <v>10</v>
      </c>
      <c r="M1388" s="43">
        <v>11</v>
      </c>
      <c r="N1388" s="44">
        <f>MIN(D1388:M1388)</f>
        <v>9</v>
      </c>
      <c r="O1388" s="45">
        <f>C1388-N1388</f>
        <v>2</v>
      </c>
      <c r="P1388" s="46">
        <f>O1388/C1388</f>
        <v>0.18181818181818182</v>
      </c>
    </row>
    <row r="1389" spans="1:16" ht="9.75" customHeight="1">
      <c r="A1389" s="5"/>
      <c r="B1389" s="40" t="s">
        <v>300</v>
      </c>
      <c r="C1389" s="40"/>
      <c r="D1389" s="41"/>
      <c r="E1389" s="42"/>
      <c r="F1389" s="42"/>
      <c r="G1389" s="42"/>
      <c r="H1389" s="42"/>
      <c r="I1389" s="42"/>
      <c r="J1389" s="42"/>
      <c r="K1389" s="42"/>
      <c r="L1389" s="42"/>
      <c r="M1389" s="43"/>
      <c r="N1389" s="44"/>
      <c r="O1389" s="45"/>
      <c r="P1389" s="46"/>
    </row>
    <row r="1390" spans="1:16" ht="9.75" customHeight="1">
      <c r="A1390" s="5"/>
      <c r="B1390" s="40" t="s">
        <v>300</v>
      </c>
      <c r="C1390" s="40"/>
      <c r="D1390" s="41"/>
      <c r="E1390" s="42"/>
      <c r="F1390" s="42"/>
      <c r="G1390" s="42"/>
      <c r="H1390" s="42"/>
      <c r="I1390" s="42"/>
      <c r="J1390" s="42"/>
      <c r="K1390" s="42"/>
      <c r="L1390" s="42"/>
      <c r="M1390" s="43"/>
      <c r="N1390" s="44"/>
      <c r="O1390" s="45"/>
      <c r="P1390" s="46"/>
    </row>
    <row r="1391" spans="1:16" ht="9.75" customHeight="1">
      <c r="A1391" s="5"/>
      <c r="B1391" s="40" t="s">
        <v>300</v>
      </c>
      <c r="C1391" s="40"/>
      <c r="D1391" s="41"/>
      <c r="E1391" s="42"/>
      <c r="F1391" s="42"/>
      <c r="G1391" s="42"/>
      <c r="H1391" s="42"/>
      <c r="I1391" s="42"/>
      <c r="J1391" s="42"/>
      <c r="K1391" s="42"/>
      <c r="L1391" s="42"/>
      <c r="M1391" s="43"/>
      <c r="N1391" s="44"/>
      <c r="O1391" s="45"/>
      <c r="P1391" s="46"/>
    </row>
    <row r="1392" spans="1:16" ht="9.75" customHeight="1">
      <c r="A1392" s="5"/>
      <c r="B1392" s="40" t="s">
        <v>300</v>
      </c>
      <c r="C1392" s="40"/>
      <c r="D1392" s="41"/>
      <c r="E1392" s="42"/>
      <c r="F1392" s="42"/>
      <c r="G1392" s="42"/>
      <c r="H1392" s="42"/>
      <c r="I1392" s="42"/>
      <c r="J1392" s="42"/>
      <c r="K1392" s="42"/>
      <c r="L1392" s="42"/>
      <c r="M1392" s="43"/>
      <c r="N1392" s="44"/>
      <c r="O1392" s="45"/>
      <c r="P1392" s="46"/>
    </row>
    <row r="1393" spans="1:16" ht="9.75" customHeight="1">
      <c r="A1393" s="5"/>
      <c r="B1393" s="40" t="s">
        <v>301</v>
      </c>
      <c r="C1393" s="40">
        <f aca="true" t="shared" si="136" ref="C1393:M1393">SUM(C1388:C1392)</f>
        <v>11</v>
      </c>
      <c r="D1393" s="41">
        <f t="shared" si="136"/>
        <v>10</v>
      </c>
      <c r="E1393" s="42">
        <f t="shared" si="136"/>
        <v>10</v>
      </c>
      <c r="F1393" s="42">
        <f t="shared" si="136"/>
        <v>9</v>
      </c>
      <c r="G1393" s="42">
        <f t="shared" si="136"/>
        <v>9</v>
      </c>
      <c r="H1393" s="42">
        <f t="shared" si="136"/>
        <v>10</v>
      </c>
      <c r="I1393" s="42">
        <f t="shared" si="136"/>
        <v>10</v>
      </c>
      <c r="J1393" s="42">
        <f t="shared" si="136"/>
        <v>9</v>
      </c>
      <c r="K1393" s="42">
        <f t="shared" si="136"/>
        <v>9</v>
      </c>
      <c r="L1393" s="42">
        <f t="shared" si="136"/>
        <v>10</v>
      </c>
      <c r="M1393" s="43">
        <f t="shared" si="136"/>
        <v>11</v>
      </c>
      <c r="N1393" s="44">
        <f>MIN(D1393:M1393)</f>
        <v>9</v>
      </c>
      <c r="O1393" s="45">
        <f>C1393-N1393</f>
        <v>2</v>
      </c>
      <c r="P1393" s="46">
        <f>O1393/C1393</f>
        <v>0.18181818181818182</v>
      </c>
    </row>
    <row r="1394" spans="1:16" ht="9.75" customHeight="1">
      <c r="A1394" s="5"/>
      <c r="B1394" s="40" t="s">
        <v>109</v>
      </c>
      <c r="C1394" s="40">
        <v>7</v>
      </c>
      <c r="D1394" s="41">
        <v>5</v>
      </c>
      <c r="E1394" s="42">
        <v>4</v>
      </c>
      <c r="F1394" s="42">
        <v>4</v>
      </c>
      <c r="G1394" s="42">
        <v>3</v>
      </c>
      <c r="H1394" s="42">
        <v>5</v>
      </c>
      <c r="I1394" s="42">
        <v>5</v>
      </c>
      <c r="J1394" s="42">
        <v>5</v>
      </c>
      <c r="K1394" s="42">
        <v>5</v>
      </c>
      <c r="L1394" s="42">
        <v>5</v>
      </c>
      <c r="M1394" s="43">
        <v>5</v>
      </c>
      <c r="N1394" s="44">
        <f>MIN(D1394:M1394)</f>
        <v>3</v>
      </c>
      <c r="O1394" s="45">
        <f>C1394-N1394</f>
        <v>4</v>
      </c>
      <c r="P1394" s="46">
        <f>O1394/C1394</f>
        <v>0.5714285714285714</v>
      </c>
    </row>
    <row r="1395" spans="1:16" ht="9.75" customHeight="1">
      <c r="A1395" s="5"/>
      <c r="B1395" s="40" t="s">
        <v>296</v>
      </c>
      <c r="C1395" s="40">
        <v>17</v>
      </c>
      <c r="D1395" s="41">
        <v>5</v>
      </c>
      <c r="E1395" s="42">
        <v>6</v>
      </c>
      <c r="F1395" s="42">
        <v>6</v>
      </c>
      <c r="G1395" s="42">
        <v>7</v>
      </c>
      <c r="H1395" s="42">
        <v>7</v>
      </c>
      <c r="I1395" s="42">
        <v>7</v>
      </c>
      <c r="J1395" s="42">
        <v>8</v>
      </c>
      <c r="K1395" s="42">
        <v>6</v>
      </c>
      <c r="L1395" s="42">
        <v>4</v>
      </c>
      <c r="M1395" s="43">
        <v>5</v>
      </c>
      <c r="N1395" s="44">
        <f>MIN(D1395:M1395)</f>
        <v>4</v>
      </c>
      <c r="O1395" s="45">
        <f>C1395-N1395</f>
        <v>13</v>
      </c>
      <c r="P1395" s="46">
        <f>O1395/C1395</f>
        <v>0.7647058823529411</v>
      </c>
    </row>
    <row r="1396" spans="1:16" ht="9.75" customHeight="1">
      <c r="A1396" s="5"/>
      <c r="B1396" s="40" t="s">
        <v>297</v>
      </c>
      <c r="C1396" s="40"/>
      <c r="D1396" s="41"/>
      <c r="E1396" s="42"/>
      <c r="F1396" s="42"/>
      <c r="G1396" s="42"/>
      <c r="H1396" s="42"/>
      <c r="I1396" s="42"/>
      <c r="J1396" s="42"/>
      <c r="K1396" s="42"/>
      <c r="L1396" s="42"/>
      <c r="M1396" s="43"/>
      <c r="N1396" s="44"/>
      <c r="O1396" s="45"/>
      <c r="P1396" s="46"/>
    </row>
    <row r="1397" spans="1:16" ht="9.75" customHeight="1">
      <c r="A1397" s="5"/>
      <c r="B1397" s="40" t="s">
        <v>4</v>
      </c>
      <c r="C1397" s="40"/>
      <c r="D1397" s="41"/>
      <c r="E1397" s="42"/>
      <c r="F1397" s="42"/>
      <c r="G1397" s="42"/>
      <c r="H1397" s="42"/>
      <c r="I1397" s="42"/>
      <c r="J1397" s="42"/>
      <c r="K1397" s="42"/>
      <c r="L1397" s="42"/>
      <c r="M1397" s="43"/>
      <c r="N1397" s="44"/>
      <c r="O1397" s="45"/>
      <c r="P1397" s="46"/>
    </row>
    <row r="1398" spans="1:16" ht="9.75" customHeight="1">
      <c r="A1398" s="47"/>
      <c r="B1398" s="48" t="s">
        <v>5</v>
      </c>
      <c r="C1398" s="48">
        <f aca="true" t="shared" si="137" ref="C1398:M1398">SUM(C1383:C1387,C1393:C1397)</f>
        <v>129</v>
      </c>
      <c r="D1398" s="49">
        <f t="shared" si="137"/>
        <v>87</v>
      </c>
      <c r="E1398" s="50">
        <f t="shared" si="137"/>
        <v>67</v>
      </c>
      <c r="F1398" s="50">
        <f t="shared" si="137"/>
        <v>31</v>
      </c>
      <c r="G1398" s="50">
        <f t="shared" si="137"/>
        <v>26</v>
      </c>
      <c r="H1398" s="50">
        <f t="shared" si="137"/>
        <v>31</v>
      </c>
      <c r="I1398" s="50">
        <f t="shared" si="137"/>
        <v>33</v>
      </c>
      <c r="J1398" s="50">
        <f t="shared" si="137"/>
        <v>34</v>
      </c>
      <c r="K1398" s="50">
        <f t="shared" si="137"/>
        <v>38</v>
      </c>
      <c r="L1398" s="50">
        <f t="shared" si="137"/>
        <v>46</v>
      </c>
      <c r="M1398" s="51">
        <f t="shared" si="137"/>
        <v>47</v>
      </c>
      <c r="N1398" s="52">
        <f>MIN(D1398:M1398)</f>
        <v>26</v>
      </c>
      <c r="O1398" s="53">
        <f>C1398-N1398</f>
        <v>103</v>
      </c>
      <c r="P1398" s="54">
        <f>O1398/C1398</f>
        <v>0.7984496124031008</v>
      </c>
    </row>
    <row r="1399" spans="1:16" ht="9.75" customHeight="1">
      <c r="A1399" s="39" t="s">
        <v>121</v>
      </c>
      <c r="B1399" s="55" t="s">
        <v>0</v>
      </c>
      <c r="C1399" s="55">
        <v>92</v>
      </c>
      <c r="D1399" s="56">
        <v>64</v>
      </c>
      <c r="E1399" s="57">
        <v>29</v>
      </c>
      <c r="F1399" s="57">
        <v>8</v>
      </c>
      <c r="G1399" s="57">
        <v>2</v>
      </c>
      <c r="H1399" s="57">
        <v>2</v>
      </c>
      <c r="I1399" s="57">
        <v>2</v>
      </c>
      <c r="J1399" s="57">
        <v>2</v>
      </c>
      <c r="K1399" s="57">
        <v>8</v>
      </c>
      <c r="L1399" s="57">
        <v>20</v>
      </c>
      <c r="M1399" s="58">
        <v>20</v>
      </c>
      <c r="N1399" s="59">
        <f>MIN(D1399:M1399)</f>
        <v>2</v>
      </c>
      <c r="O1399" s="60">
        <f>C1399-N1399</f>
        <v>90</v>
      </c>
      <c r="P1399" s="61">
        <f>O1399/C1399</f>
        <v>0.9782608695652174</v>
      </c>
    </row>
    <row r="1400" spans="1:16" ht="9.75" customHeight="1">
      <c r="A1400" s="5"/>
      <c r="B1400" s="40" t="s">
        <v>1</v>
      </c>
      <c r="C1400" s="40">
        <v>67</v>
      </c>
      <c r="D1400" s="41">
        <v>23</v>
      </c>
      <c r="E1400" s="42">
        <v>0</v>
      </c>
      <c r="F1400" s="42">
        <v>0</v>
      </c>
      <c r="G1400" s="42">
        <v>0</v>
      </c>
      <c r="H1400" s="42">
        <v>0</v>
      </c>
      <c r="I1400" s="42">
        <v>0</v>
      </c>
      <c r="J1400" s="42">
        <v>0</v>
      </c>
      <c r="K1400" s="42">
        <v>0</v>
      </c>
      <c r="L1400" s="42">
        <v>8</v>
      </c>
      <c r="M1400" s="43">
        <v>24</v>
      </c>
      <c r="N1400" s="44">
        <f>MIN(D1400:M1400)</f>
        <v>0</v>
      </c>
      <c r="O1400" s="45">
        <f>C1400-N1400</f>
        <v>67</v>
      </c>
      <c r="P1400" s="46">
        <f>O1400/C1400</f>
        <v>1</v>
      </c>
    </row>
    <row r="1401" spans="1:16" ht="9.75" customHeight="1">
      <c r="A1401" s="5"/>
      <c r="B1401" s="40" t="s">
        <v>2</v>
      </c>
      <c r="C1401" s="40"/>
      <c r="D1401" s="41"/>
      <c r="E1401" s="42"/>
      <c r="F1401" s="42"/>
      <c r="G1401" s="42"/>
      <c r="H1401" s="42"/>
      <c r="I1401" s="42"/>
      <c r="J1401" s="42"/>
      <c r="K1401" s="42"/>
      <c r="L1401" s="42"/>
      <c r="M1401" s="43"/>
      <c r="N1401" s="44"/>
      <c r="O1401" s="45"/>
      <c r="P1401" s="46"/>
    </row>
    <row r="1402" spans="1:16" ht="9.75" customHeight="1">
      <c r="A1402" s="5"/>
      <c r="B1402" s="40" t="s">
        <v>495</v>
      </c>
      <c r="C1402" s="40"/>
      <c r="D1402" s="41"/>
      <c r="E1402" s="42"/>
      <c r="F1402" s="42"/>
      <c r="G1402" s="42"/>
      <c r="H1402" s="42"/>
      <c r="I1402" s="42"/>
      <c r="J1402" s="42"/>
      <c r="K1402" s="42"/>
      <c r="L1402" s="42"/>
      <c r="M1402" s="43"/>
      <c r="N1402" s="44"/>
      <c r="O1402" s="45"/>
      <c r="P1402" s="46"/>
    </row>
    <row r="1403" spans="1:16" ht="9.75" customHeight="1">
      <c r="A1403" s="5"/>
      <c r="B1403" s="40" t="s">
        <v>3</v>
      </c>
      <c r="C1403" s="40"/>
      <c r="D1403" s="41"/>
      <c r="E1403" s="42"/>
      <c r="F1403" s="42"/>
      <c r="G1403" s="42"/>
      <c r="H1403" s="42"/>
      <c r="I1403" s="42"/>
      <c r="J1403" s="42"/>
      <c r="K1403" s="42"/>
      <c r="L1403" s="42"/>
      <c r="M1403" s="43"/>
      <c r="N1403" s="44"/>
      <c r="O1403" s="45"/>
      <c r="P1403" s="46"/>
    </row>
    <row r="1404" spans="1:16" ht="9.75" customHeight="1">
      <c r="A1404" s="5"/>
      <c r="B1404" s="40" t="s">
        <v>300</v>
      </c>
      <c r="C1404" s="40"/>
      <c r="D1404" s="41"/>
      <c r="E1404" s="42"/>
      <c r="F1404" s="42"/>
      <c r="G1404" s="42"/>
      <c r="H1404" s="42"/>
      <c r="I1404" s="42"/>
      <c r="J1404" s="42"/>
      <c r="K1404" s="42"/>
      <c r="L1404" s="42"/>
      <c r="M1404" s="43"/>
      <c r="N1404" s="44"/>
      <c r="O1404" s="45"/>
      <c r="P1404" s="46"/>
    </row>
    <row r="1405" spans="1:16" ht="9.75" customHeight="1">
      <c r="A1405" s="5"/>
      <c r="B1405" s="40" t="s">
        <v>300</v>
      </c>
      <c r="C1405" s="40"/>
      <c r="D1405" s="41"/>
      <c r="E1405" s="42"/>
      <c r="F1405" s="42"/>
      <c r="G1405" s="42"/>
      <c r="H1405" s="42"/>
      <c r="I1405" s="42"/>
      <c r="J1405" s="42"/>
      <c r="K1405" s="42"/>
      <c r="L1405" s="42"/>
      <c r="M1405" s="43"/>
      <c r="N1405" s="44"/>
      <c r="O1405" s="45"/>
      <c r="P1405" s="46"/>
    </row>
    <row r="1406" spans="1:16" ht="9.75" customHeight="1">
      <c r="A1406" s="5"/>
      <c r="B1406" s="40" t="s">
        <v>300</v>
      </c>
      <c r="C1406" s="40"/>
      <c r="D1406" s="41"/>
      <c r="E1406" s="42"/>
      <c r="F1406" s="42"/>
      <c r="G1406" s="42"/>
      <c r="H1406" s="42"/>
      <c r="I1406" s="42"/>
      <c r="J1406" s="42"/>
      <c r="K1406" s="42"/>
      <c r="L1406" s="42"/>
      <c r="M1406" s="43"/>
      <c r="N1406" s="44"/>
      <c r="O1406" s="45"/>
      <c r="P1406" s="46"/>
    </row>
    <row r="1407" spans="1:16" ht="9.75" customHeight="1">
      <c r="A1407" s="5"/>
      <c r="B1407" s="40" t="s">
        <v>300</v>
      </c>
      <c r="C1407" s="40"/>
      <c r="D1407" s="41"/>
      <c r="E1407" s="42"/>
      <c r="F1407" s="42"/>
      <c r="G1407" s="42"/>
      <c r="H1407" s="42"/>
      <c r="I1407" s="42"/>
      <c r="J1407" s="42"/>
      <c r="K1407" s="42"/>
      <c r="L1407" s="42"/>
      <c r="M1407" s="43"/>
      <c r="N1407" s="44"/>
      <c r="O1407" s="45"/>
      <c r="P1407" s="46"/>
    </row>
    <row r="1408" spans="1:16" ht="9.75" customHeight="1">
      <c r="A1408" s="5"/>
      <c r="B1408" s="40" t="s">
        <v>300</v>
      </c>
      <c r="C1408" s="40"/>
      <c r="D1408" s="41"/>
      <c r="E1408" s="42"/>
      <c r="F1408" s="42"/>
      <c r="G1408" s="42"/>
      <c r="H1408" s="42"/>
      <c r="I1408" s="42"/>
      <c r="J1408" s="42"/>
      <c r="K1408" s="42"/>
      <c r="L1408" s="42"/>
      <c r="M1408" s="43"/>
      <c r="N1408" s="44"/>
      <c r="O1408" s="45"/>
      <c r="P1408" s="46"/>
    </row>
    <row r="1409" spans="1:16" ht="9.75" customHeight="1">
      <c r="A1409" s="5"/>
      <c r="B1409" s="40" t="s">
        <v>301</v>
      </c>
      <c r="C1409" s="40"/>
      <c r="D1409" s="41"/>
      <c r="E1409" s="42"/>
      <c r="F1409" s="42"/>
      <c r="G1409" s="42"/>
      <c r="H1409" s="42"/>
      <c r="I1409" s="42"/>
      <c r="J1409" s="42"/>
      <c r="K1409" s="42"/>
      <c r="L1409" s="42"/>
      <c r="M1409" s="43"/>
      <c r="N1409" s="44"/>
      <c r="O1409" s="45"/>
      <c r="P1409" s="46"/>
    </row>
    <row r="1410" spans="1:16" ht="9.75" customHeight="1">
      <c r="A1410" s="5"/>
      <c r="B1410" s="40" t="s">
        <v>109</v>
      </c>
      <c r="C1410" s="40"/>
      <c r="D1410" s="41"/>
      <c r="E1410" s="42"/>
      <c r="F1410" s="42"/>
      <c r="G1410" s="42"/>
      <c r="H1410" s="42"/>
      <c r="I1410" s="42"/>
      <c r="J1410" s="42"/>
      <c r="K1410" s="42"/>
      <c r="L1410" s="42"/>
      <c r="M1410" s="43"/>
      <c r="N1410" s="44"/>
      <c r="O1410" s="45"/>
      <c r="P1410" s="46"/>
    </row>
    <row r="1411" spans="1:16" ht="9.75" customHeight="1">
      <c r="A1411" s="5"/>
      <c r="B1411" s="40" t="s">
        <v>296</v>
      </c>
      <c r="C1411" s="40"/>
      <c r="D1411" s="41"/>
      <c r="E1411" s="42"/>
      <c r="F1411" s="42"/>
      <c r="G1411" s="42"/>
      <c r="H1411" s="42"/>
      <c r="I1411" s="42"/>
      <c r="J1411" s="42"/>
      <c r="K1411" s="42"/>
      <c r="L1411" s="42"/>
      <c r="M1411" s="43"/>
      <c r="N1411" s="44"/>
      <c r="O1411" s="45"/>
      <c r="P1411" s="46"/>
    </row>
    <row r="1412" spans="1:16" ht="9.75" customHeight="1">
      <c r="A1412" s="5"/>
      <c r="B1412" s="40" t="s">
        <v>297</v>
      </c>
      <c r="C1412" s="40"/>
      <c r="D1412" s="41"/>
      <c r="E1412" s="42"/>
      <c r="F1412" s="42"/>
      <c r="G1412" s="42"/>
      <c r="H1412" s="42"/>
      <c r="I1412" s="42"/>
      <c r="J1412" s="42"/>
      <c r="K1412" s="42"/>
      <c r="L1412" s="42"/>
      <c r="M1412" s="43"/>
      <c r="N1412" s="44"/>
      <c r="O1412" s="45"/>
      <c r="P1412" s="46"/>
    </row>
    <row r="1413" spans="1:16" ht="9.75" customHeight="1">
      <c r="A1413" s="5"/>
      <c r="B1413" s="40" t="s">
        <v>4</v>
      </c>
      <c r="C1413" s="40"/>
      <c r="D1413" s="41"/>
      <c r="E1413" s="42"/>
      <c r="F1413" s="42"/>
      <c r="G1413" s="42"/>
      <c r="H1413" s="42"/>
      <c r="I1413" s="42"/>
      <c r="J1413" s="42"/>
      <c r="K1413" s="42"/>
      <c r="L1413" s="42"/>
      <c r="M1413" s="43"/>
      <c r="N1413" s="44"/>
      <c r="O1413" s="45"/>
      <c r="P1413" s="46"/>
    </row>
    <row r="1414" spans="1:16" ht="9.75" customHeight="1">
      <c r="A1414" s="47"/>
      <c r="B1414" s="48" t="s">
        <v>5</v>
      </c>
      <c r="C1414" s="48">
        <f aca="true" t="shared" si="138" ref="C1414:M1414">SUM(C1399:C1403,C1409:C1413)</f>
        <v>159</v>
      </c>
      <c r="D1414" s="49">
        <f t="shared" si="138"/>
        <v>87</v>
      </c>
      <c r="E1414" s="50">
        <f t="shared" si="138"/>
        <v>29</v>
      </c>
      <c r="F1414" s="50">
        <f t="shared" si="138"/>
        <v>8</v>
      </c>
      <c r="G1414" s="50">
        <f t="shared" si="138"/>
        <v>2</v>
      </c>
      <c r="H1414" s="50">
        <f t="shared" si="138"/>
        <v>2</v>
      </c>
      <c r="I1414" s="50">
        <f t="shared" si="138"/>
        <v>2</v>
      </c>
      <c r="J1414" s="50">
        <f t="shared" si="138"/>
        <v>2</v>
      </c>
      <c r="K1414" s="50">
        <f t="shared" si="138"/>
        <v>8</v>
      </c>
      <c r="L1414" s="50">
        <f t="shared" si="138"/>
        <v>28</v>
      </c>
      <c r="M1414" s="51">
        <f t="shared" si="138"/>
        <v>44</v>
      </c>
      <c r="N1414" s="52">
        <f>MIN(D1414:M1414)</f>
        <v>2</v>
      </c>
      <c r="O1414" s="53">
        <f>C1414-N1414</f>
        <v>157</v>
      </c>
      <c r="P1414" s="54">
        <f>O1414/C1414</f>
        <v>0.9874213836477987</v>
      </c>
    </row>
    <row r="1415" spans="1:16" ht="9.75" customHeight="1">
      <c r="A1415" s="39" t="s">
        <v>122</v>
      </c>
      <c r="B1415" s="55" t="s">
        <v>0</v>
      </c>
      <c r="C1415" s="55"/>
      <c r="D1415" s="56"/>
      <c r="E1415" s="57"/>
      <c r="F1415" s="57"/>
      <c r="G1415" s="57"/>
      <c r="H1415" s="57"/>
      <c r="I1415" s="57"/>
      <c r="J1415" s="57"/>
      <c r="K1415" s="57"/>
      <c r="L1415" s="57"/>
      <c r="M1415" s="58"/>
      <c r="N1415" s="59"/>
      <c r="O1415" s="60"/>
      <c r="P1415" s="61"/>
    </row>
    <row r="1416" spans="1:16" ht="9.75" customHeight="1">
      <c r="A1416" s="5"/>
      <c r="B1416" s="40" t="s">
        <v>1</v>
      </c>
      <c r="C1416" s="40">
        <v>130</v>
      </c>
      <c r="D1416" s="41">
        <v>48</v>
      </c>
      <c r="E1416" s="42">
        <v>0</v>
      </c>
      <c r="F1416" s="42">
        <v>0</v>
      </c>
      <c r="G1416" s="42">
        <v>0</v>
      </c>
      <c r="H1416" s="42">
        <v>0</v>
      </c>
      <c r="I1416" s="42">
        <v>1</v>
      </c>
      <c r="J1416" s="42">
        <v>0</v>
      </c>
      <c r="K1416" s="42">
        <v>6</v>
      </c>
      <c r="L1416" s="42">
        <v>18</v>
      </c>
      <c r="M1416" s="43">
        <v>53</v>
      </c>
      <c r="N1416" s="44">
        <f>MIN(D1416:M1416)</f>
        <v>0</v>
      </c>
      <c r="O1416" s="45">
        <f>C1416-N1416</f>
        <v>130</v>
      </c>
      <c r="P1416" s="46">
        <f>O1416/C1416</f>
        <v>1</v>
      </c>
    </row>
    <row r="1417" spans="1:16" ht="9.75" customHeight="1">
      <c r="A1417" s="5"/>
      <c r="B1417" s="40" t="s">
        <v>2</v>
      </c>
      <c r="C1417" s="40">
        <v>28</v>
      </c>
      <c r="D1417" s="41">
        <v>0</v>
      </c>
      <c r="E1417" s="42">
        <v>0</v>
      </c>
      <c r="F1417" s="42">
        <v>0</v>
      </c>
      <c r="G1417" s="42">
        <v>0</v>
      </c>
      <c r="H1417" s="42">
        <v>0</v>
      </c>
      <c r="I1417" s="42">
        <v>0</v>
      </c>
      <c r="J1417" s="42">
        <v>0</v>
      </c>
      <c r="K1417" s="42">
        <v>0</v>
      </c>
      <c r="L1417" s="42">
        <v>0</v>
      </c>
      <c r="M1417" s="43">
        <v>1</v>
      </c>
      <c r="N1417" s="44">
        <f>MIN(D1417:M1417)</f>
        <v>0</v>
      </c>
      <c r="O1417" s="45">
        <f>C1417-N1417</f>
        <v>28</v>
      </c>
      <c r="P1417" s="46">
        <f>O1417/C1417</f>
        <v>1</v>
      </c>
    </row>
    <row r="1418" spans="1:16" ht="9.75" customHeight="1">
      <c r="A1418" s="5"/>
      <c r="B1418" s="40" t="s">
        <v>495</v>
      </c>
      <c r="C1418" s="40"/>
      <c r="D1418" s="41"/>
      <c r="E1418" s="42"/>
      <c r="F1418" s="42"/>
      <c r="G1418" s="42"/>
      <c r="H1418" s="42"/>
      <c r="I1418" s="42"/>
      <c r="J1418" s="42"/>
      <c r="K1418" s="42"/>
      <c r="L1418" s="42"/>
      <c r="M1418" s="43"/>
      <c r="N1418" s="44"/>
      <c r="O1418" s="45"/>
      <c r="P1418" s="46"/>
    </row>
    <row r="1419" spans="1:16" ht="9.75" customHeight="1">
      <c r="A1419" s="5"/>
      <c r="B1419" s="40" t="s">
        <v>3</v>
      </c>
      <c r="C1419" s="40"/>
      <c r="D1419" s="41"/>
      <c r="E1419" s="42"/>
      <c r="F1419" s="42"/>
      <c r="G1419" s="42"/>
      <c r="H1419" s="42"/>
      <c r="I1419" s="42"/>
      <c r="J1419" s="42"/>
      <c r="K1419" s="42"/>
      <c r="L1419" s="42"/>
      <c r="M1419" s="43"/>
      <c r="N1419" s="44"/>
      <c r="O1419" s="45"/>
      <c r="P1419" s="46"/>
    </row>
    <row r="1420" spans="1:16" ht="9.75" customHeight="1">
      <c r="A1420" s="5"/>
      <c r="B1420" s="40" t="s">
        <v>300</v>
      </c>
      <c r="C1420" s="40"/>
      <c r="D1420" s="41"/>
      <c r="E1420" s="42"/>
      <c r="F1420" s="42"/>
      <c r="G1420" s="42"/>
      <c r="H1420" s="42"/>
      <c r="I1420" s="42"/>
      <c r="J1420" s="42"/>
      <c r="K1420" s="42"/>
      <c r="L1420" s="42"/>
      <c r="M1420" s="43"/>
      <c r="N1420" s="44"/>
      <c r="O1420" s="45"/>
      <c r="P1420" s="46"/>
    </row>
    <row r="1421" spans="1:16" ht="9.75" customHeight="1">
      <c r="A1421" s="5"/>
      <c r="B1421" s="40" t="s">
        <v>300</v>
      </c>
      <c r="C1421" s="40"/>
      <c r="D1421" s="41"/>
      <c r="E1421" s="42"/>
      <c r="F1421" s="42"/>
      <c r="G1421" s="42"/>
      <c r="H1421" s="42"/>
      <c r="I1421" s="42"/>
      <c r="J1421" s="42"/>
      <c r="K1421" s="42"/>
      <c r="L1421" s="42"/>
      <c r="M1421" s="43"/>
      <c r="N1421" s="44"/>
      <c r="O1421" s="45"/>
      <c r="P1421" s="46"/>
    </row>
    <row r="1422" spans="1:16" ht="9.75" customHeight="1">
      <c r="A1422" s="5"/>
      <c r="B1422" s="40" t="s">
        <v>300</v>
      </c>
      <c r="C1422" s="40"/>
      <c r="D1422" s="41"/>
      <c r="E1422" s="42"/>
      <c r="F1422" s="42"/>
      <c r="G1422" s="42"/>
      <c r="H1422" s="42"/>
      <c r="I1422" s="42"/>
      <c r="J1422" s="42"/>
      <c r="K1422" s="42"/>
      <c r="L1422" s="42"/>
      <c r="M1422" s="43"/>
      <c r="N1422" s="44"/>
      <c r="O1422" s="45"/>
      <c r="P1422" s="46"/>
    </row>
    <row r="1423" spans="1:16" ht="9.75" customHeight="1">
      <c r="A1423" s="5"/>
      <c r="B1423" s="40" t="s">
        <v>300</v>
      </c>
      <c r="C1423" s="40"/>
      <c r="D1423" s="41"/>
      <c r="E1423" s="42"/>
      <c r="F1423" s="42"/>
      <c r="G1423" s="42"/>
      <c r="H1423" s="42"/>
      <c r="I1423" s="42"/>
      <c r="J1423" s="42"/>
      <c r="K1423" s="42"/>
      <c r="L1423" s="42"/>
      <c r="M1423" s="43"/>
      <c r="N1423" s="44"/>
      <c r="O1423" s="45"/>
      <c r="P1423" s="46"/>
    </row>
    <row r="1424" spans="1:16" ht="9.75" customHeight="1">
      <c r="A1424" s="5"/>
      <c r="B1424" s="40" t="s">
        <v>300</v>
      </c>
      <c r="C1424" s="40"/>
      <c r="D1424" s="41"/>
      <c r="E1424" s="42"/>
      <c r="F1424" s="42"/>
      <c r="G1424" s="42"/>
      <c r="H1424" s="42"/>
      <c r="I1424" s="42"/>
      <c r="J1424" s="42"/>
      <c r="K1424" s="42"/>
      <c r="L1424" s="42"/>
      <c r="M1424" s="43"/>
      <c r="N1424" s="44"/>
      <c r="O1424" s="45"/>
      <c r="P1424" s="46"/>
    </row>
    <row r="1425" spans="1:16" ht="9.75" customHeight="1">
      <c r="A1425" s="5"/>
      <c r="B1425" s="40" t="s">
        <v>301</v>
      </c>
      <c r="C1425" s="40"/>
      <c r="D1425" s="41"/>
      <c r="E1425" s="42"/>
      <c r="F1425" s="42"/>
      <c r="G1425" s="42"/>
      <c r="H1425" s="42"/>
      <c r="I1425" s="42"/>
      <c r="J1425" s="42"/>
      <c r="K1425" s="42"/>
      <c r="L1425" s="42"/>
      <c r="M1425" s="43"/>
      <c r="N1425" s="44"/>
      <c r="O1425" s="45"/>
      <c r="P1425" s="46"/>
    </row>
    <row r="1426" spans="1:16" ht="9.75" customHeight="1">
      <c r="A1426" s="5"/>
      <c r="B1426" s="40" t="s">
        <v>109</v>
      </c>
      <c r="C1426" s="40"/>
      <c r="D1426" s="41"/>
      <c r="E1426" s="42"/>
      <c r="F1426" s="42"/>
      <c r="G1426" s="42"/>
      <c r="H1426" s="42"/>
      <c r="I1426" s="42"/>
      <c r="J1426" s="42"/>
      <c r="K1426" s="42"/>
      <c r="L1426" s="42"/>
      <c r="M1426" s="43"/>
      <c r="N1426" s="44"/>
      <c r="O1426" s="45"/>
      <c r="P1426" s="46"/>
    </row>
    <row r="1427" spans="1:16" ht="9.75" customHeight="1">
      <c r="A1427" s="5"/>
      <c r="B1427" s="40" t="s">
        <v>296</v>
      </c>
      <c r="C1427" s="40"/>
      <c r="D1427" s="41"/>
      <c r="E1427" s="42"/>
      <c r="F1427" s="42"/>
      <c r="G1427" s="42"/>
      <c r="H1427" s="42"/>
      <c r="I1427" s="42"/>
      <c r="J1427" s="42"/>
      <c r="K1427" s="42"/>
      <c r="L1427" s="42"/>
      <c r="M1427" s="43"/>
      <c r="N1427" s="44"/>
      <c r="O1427" s="45"/>
      <c r="P1427" s="46"/>
    </row>
    <row r="1428" spans="1:16" ht="9.75" customHeight="1">
      <c r="A1428" s="5"/>
      <c r="B1428" s="40" t="s">
        <v>297</v>
      </c>
      <c r="C1428" s="40"/>
      <c r="D1428" s="41"/>
      <c r="E1428" s="42"/>
      <c r="F1428" s="42"/>
      <c r="G1428" s="42"/>
      <c r="H1428" s="42"/>
      <c r="I1428" s="42"/>
      <c r="J1428" s="42"/>
      <c r="K1428" s="42"/>
      <c r="L1428" s="42"/>
      <c r="M1428" s="43"/>
      <c r="N1428" s="44"/>
      <c r="O1428" s="45"/>
      <c r="P1428" s="46"/>
    </row>
    <row r="1429" spans="1:16" ht="9.75" customHeight="1">
      <c r="A1429" s="5"/>
      <c r="B1429" s="40" t="s">
        <v>4</v>
      </c>
      <c r="C1429" s="40"/>
      <c r="D1429" s="41"/>
      <c r="E1429" s="42"/>
      <c r="F1429" s="42"/>
      <c r="G1429" s="42"/>
      <c r="H1429" s="42"/>
      <c r="I1429" s="42"/>
      <c r="J1429" s="42"/>
      <c r="K1429" s="42"/>
      <c r="L1429" s="42"/>
      <c r="M1429" s="43"/>
      <c r="N1429" s="44"/>
      <c r="O1429" s="45"/>
      <c r="P1429" s="46"/>
    </row>
    <row r="1430" spans="1:16" ht="9.75" customHeight="1">
      <c r="A1430" s="47"/>
      <c r="B1430" s="48" t="s">
        <v>5</v>
      </c>
      <c r="C1430" s="48">
        <f aca="true" t="shared" si="139" ref="C1430:M1430">SUM(C1415:C1419,C1425:C1429)</f>
        <v>158</v>
      </c>
      <c r="D1430" s="49">
        <f t="shared" si="139"/>
        <v>48</v>
      </c>
      <c r="E1430" s="50">
        <f t="shared" si="139"/>
        <v>0</v>
      </c>
      <c r="F1430" s="50">
        <f t="shared" si="139"/>
        <v>0</v>
      </c>
      <c r="G1430" s="50">
        <f t="shared" si="139"/>
        <v>0</v>
      </c>
      <c r="H1430" s="50">
        <f t="shared" si="139"/>
        <v>0</v>
      </c>
      <c r="I1430" s="50">
        <f t="shared" si="139"/>
        <v>1</v>
      </c>
      <c r="J1430" s="50">
        <f t="shared" si="139"/>
        <v>0</v>
      </c>
      <c r="K1430" s="50">
        <f t="shared" si="139"/>
        <v>6</v>
      </c>
      <c r="L1430" s="50">
        <f t="shared" si="139"/>
        <v>18</v>
      </c>
      <c r="M1430" s="51">
        <f t="shared" si="139"/>
        <v>54</v>
      </c>
      <c r="N1430" s="52">
        <f>MIN(D1430:M1430)</f>
        <v>0</v>
      </c>
      <c r="O1430" s="53">
        <f>C1430-N1430</f>
        <v>158</v>
      </c>
      <c r="P1430" s="54">
        <f>O1430/C1430</f>
        <v>1</v>
      </c>
    </row>
    <row r="1431" spans="1:16" ht="9.75" customHeight="1">
      <c r="A1431" s="39" t="s">
        <v>123</v>
      </c>
      <c r="B1431" s="55" t="s">
        <v>0</v>
      </c>
      <c r="C1431" s="55"/>
      <c r="D1431" s="56"/>
      <c r="E1431" s="57"/>
      <c r="F1431" s="57"/>
      <c r="G1431" s="57"/>
      <c r="H1431" s="57"/>
      <c r="I1431" s="57"/>
      <c r="J1431" s="57"/>
      <c r="K1431" s="57"/>
      <c r="L1431" s="57"/>
      <c r="M1431" s="58"/>
      <c r="N1431" s="59"/>
      <c r="O1431" s="60"/>
      <c r="P1431" s="61"/>
    </row>
    <row r="1432" spans="1:16" ht="9.75" customHeight="1">
      <c r="A1432" s="5"/>
      <c r="B1432" s="40" t="s">
        <v>1</v>
      </c>
      <c r="C1432" s="40"/>
      <c r="D1432" s="41"/>
      <c r="E1432" s="42"/>
      <c r="F1432" s="42"/>
      <c r="G1432" s="42"/>
      <c r="H1432" s="42"/>
      <c r="I1432" s="42"/>
      <c r="J1432" s="42"/>
      <c r="K1432" s="42"/>
      <c r="L1432" s="42"/>
      <c r="M1432" s="43"/>
      <c r="N1432" s="44"/>
      <c r="O1432" s="45"/>
      <c r="P1432" s="46"/>
    </row>
    <row r="1433" spans="1:16" ht="9.75" customHeight="1">
      <c r="A1433" s="5"/>
      <c r="B1433" s="40" t="s">
        <v>2</v>
      </c>
      <c r="C1433" s="40">
        <v>156</v>
      </c>
      <c r="D1433" s="41">
        <v>0</v>
      </c>
      <c r="E1433" s="42">
        <v>0</v>
      </c>
      <c r="F1433" s="42">
        <v>0</v>
      </c>
      <c r="G1433" s="42">
        <v>0</v>
      </c>
      <c r="H1433" s="42">
        <v>0</v>
      </c>
      <c r="I1433" s="42">
        <v>0</v>
      </c>
      <c r="J1433" s="42">
        <v>0</v>
      </c>
      <c r="K1433" s="42">
        <v>2</v>
      </c>
      <c r="L1433" s="42">
        <v>7</v>
      </c>
      <c r="M1433" s="43">
        <v>11</v>
      </c>
      <c r="N1433" s="44">
        <f>MIN(D1433:M1433)</f>
        <v>0</v>
      </c>
      <c r="O1433" s="45">
        <f>C1433-N1433</f>
        <v>156</v>
      </c>
      <c r="P1433" s="46">
        <f>O1433/C1433</f>
        <v>1</v>
      </c>
    </row>
    <row r="1434" spans="1:16" ht="9.75" customHeight="1">
      <c r="A1434" s="5"/>
      <c r="B1434" s="40" t="s">
        <v>495</v>
      </c>
      <c r="C1434" s="40"/>
      <c r="D1434" s="41"/>
      <c r="E1434" s="42"/>
      <c r="F1434" s="42"/>
      <c r="G1434" s="42"/>
      <c r="H1434" s="42"/>
      <c r="I1434" s="42"/>
      <c r="J1434" s="42"/>
      <c r="K1434" s="42"/>
      <c r="L1434" s="42"/>
      <c r="M1434" s="43"/>
      <c r="N1434" s="44"/>
      <c r="O1434" s="45"/>
      <c r="P1434" s="46"/>
    </row>
    <row r="1435" spans="1:16" ht="9.75" customHeight="1">
      <c r="A1435" s="5"/>
      <c r="B1435" s="40" t="s">
        <v>3</v>
      </c>
      <c r="C1435" s="40"/>
      <c r="D1435" s="41"/>
      <c r="E1435" s="42"/>
      <c r="F1435" s="42"/>
      <c r="G1435" s="42"/>
      <c r="H1435" s="42"/>
      <c r="I1435" s="42"/>
      <c r="J1435" s="42"/>
      <c r="K1435" s="42"/>
      <c r="L1435" s="42"/>
      <c r="M1435" s="43"/>
      <c r="N1435" s="44"/>
      <c r="O1435" s="45"/>
      <c r="P1435" s="46"/>
    </row>
    <row r="1436" spans="1:16" ht="9.75" customHeight="1">
      <c r="A1436" s="5"/>
      <c r="B1436" s="40" t="s">
        <v>300</v>
      </c>
      <c r="C1436" s="40"/>
      <c r="D1436" s="41"/>
      <c r="E1436" s="42"/>
      <c r="F1436" s="42"/>
      <c r="G1436" s="42"/>
      <c r="H1436" s="42"/>
      <c r="I1436" s="42"/>
      <c r="J1436" s="42"/>
      <c r="K1436" s="42"/>
      <c r="L1436" s="42"/>
      <c r="M1436" s="43"/>
      <c r="N1436" s="44"/>
      <c r="O1436" s="45"/>
      <c r="P1436" s="46"/>
    </row>
    <row r="1437" spans="1:16" ht="9.75" customHeight="1">
      <c r="A1437" s="5"/>
      <c r="B1437" s="40" t="s">
        <v>300</v>
      </c>
      <c r="C1437" s="40"/>
      <c r="D1437" s="41"/>
      <c r="E1437" s="42"/>
      <c r="F1437" s="42"/>
      <c r="G1437" s="42"/>
      <c r="H1437" s="42"/>
      <c r="I1437" s="42"/>
      <c r="J1437" s="42"/>
      <c r="K1437" s="42"/>
      <c r="L1437" s="42"/>
      <c r="M1437" s="43"/>
      <c r="N1437" s="44"/>
      <c r="O1437" s="45"/>
      <c r="P1437" s="46"/>
    </row>
    <row r="1438" spans="1:16" ht="9.75" customHeight="1">
      <c r="A1438" s="5"/>
      <c r="B1438" s="40" t="s">
        <v>300</v>
      </c>
      <c r="C1438" s="40"/>
      <c r="D1438" s="41"/>
      <c r="E1438" s="42"/>
      <c r="F1438" s="42"/>
      <c r="G1438" s="42"/>
      <c r="H1438" s="42"/>
      <c r="I1438" s="42"/>
      <c r="J1438" s="42"/>
      <c r="K1438" s="42"/>
      <c r="L1438" s="42"/>
      <c r="M1438" s="43"/>
      <c r="N1438" s="44"/>
      <c r="O1438" s="45"/>
      <c r="P1438" s="46"/>
    </row>
    <row r="1439" spans="1:16" ht="9.75" customHeight="1">
      <c r="A1439" s="5"/>
      <c r="B1439" s="40" t="s">
        <v>300</v>
      </c>
      <c r="C1439" s="40"/>
      <c r="D1439" s="41"/>
      <c r="E1439" s="42"/>
      <c r="F1439" s="42"/>
      <c r="G1439" s="42"/>
      <c r="H1439" s="42"/>
      <c r="I1439" s="42"/>
      <c r="J1439" s="42"/>
      <c r="K1439" s="42"/>
      <c r="L1439" s="42"/>
      <c r="M1439" s="43"/>
      <c r="N1439" s="44"/>
      <c r="O1439" s="45"/>
      <c r="P1439" s="46"/>
    </row>
    <row r="1440" spans="1:16" ht="9.75" customHeight="1">
      <c r="A1440" s="5"/>
      <c r="B1440" s="40" t="s">
        <v>300</v>
      </c>
      <c r="C1440" s="40"/>
      <c r="D1440" s="41"/>
      <c r="E1440" s="42"/>
      <c r="F1440" s="42"/>
      <c r="G1440" s="42"/>
      <c r="H1440" s="42"/>
      <c r="I1440" s="42"/>
      <c r="J1440" s="42"/>
      <c r="K1440" s="42"/>
      <c r="L1440" s="42"/>
      <c r="M1440" s="43"/>
      <c r="N1440" s="44"/>
      <c r="O1440" s="45"/>
      <c r="P1440" s="46"/>
    </row>
    <row r="1441" spans="1:16" ht="9.75" customHeight="1">
      <c r="A1441" s="5"/>
      <c r="B1441" s="40" t="s">
        <v>301</v>
      </c>
      <c r="C1441" s="40"/>
      <c r="D1441" s="41"/>
      <c r="E1441" s="42"/>
      <c r="F1441" s="42"/>
      <c r="G1441" s="42"/>
      <c r="H1441" s="42"/>
      <c r="I1441" s="42"/>
      <c r="J1441" s="42"/>
      <c r="K1441" s="42"/>
      <c r="L1441" s="42"/>
      <c r="M1441" s="43"/>
      <c r="N1441" s="44"/>
      <c r="O1441" s="45"/>
      <c r="P1441" s="46"/>
    </row>
    <row r="1442" spans="1:16" ht="9.75" customHeight="1">
      <c r="A1442" s="5"/>
      <c r="B1442" s="40" t="s">
        <v>109</v>
      </c>
      <c r="C1442" s="40"/>
      <c r="D1442" s="41"/>
      <c r="E1442" s="42"/>
      <c r="F1442" s="42"/>
      <c r="G1442" s="42"/>
      <c r="H1442" s="42"/>
      <c r="I1442" s="42"/>
      <c r="J1442" s="42"/>
      <c r="K1442" s="42"/>
      <c r="L1442" s="42"/>
      <c r="M1442" s="43"/>
      <c r="N1442" s="44"/>
      <c r="O1442" s="45"/>
      <c r="P1442" s="46"/>
    </row>
    <row r="1443" spans="1:16" ht="9.75" customHeight="1">
      <c r="A1443" s="5"/>
      <c r="B1443" s="40" t="s">
        <v>296</v>
      </c>
      <c r="C1443" s="40"/>
      <c r="D1443" s="41"/>
      <c r="E1443" s="42"/>
      <c r="F1443" s="42"/>
      <c r="G1443" s="42"/>
      <c r="H1443" s="42"/>
      <c r="I1443" s="42"/>
      <c r="J1443" s="42"/>
      <c r="K1443" s="42"/>
      <c r="L1443" s="42"/>
      <c r="M1443" s="43"/>
      <c r="N1443" s="44"/>
      <c r="O1443" s="45"/>
      <c r="P1443" s="46"/>
    </row>
    <row r="1444" spans="1:16" ht="9.75" customHeight="1">
      <c r="A1444" s="5"/>
      <c r="B1444" s="40" t="s">
        <v>297</v>
      </c>
      <c r="C1444" s="40"/>
      <c r="D1444" s="41"/>
      <c r="E1444" s="42"/>
      <c r="F1444" s="42"/>
      <c r="G1444" s="42"/>
      <c r="H1444" s="42"/>
      <c r="I1444" s="42"/>
      <c r="J1444" s="42"/>
      <c r="K1444" s="42"/>
      <c r="L1444" s="42"/>
      <c r="M1444" s="43"/>
      <c r="N1444" s="44"/>
      <c r="O1444" s="45"/>
      <c r="P1444" s="46"/>
    </row>
    <row r="1445" spans="1:16" ht="9.75" customHeight="1">
      <c r="A1445" s="5"/>
      <c r="B1445" s="40" t="s">
        <v>4</v>
      </c>
      <c r="C1445" s="40"/>
      <c r="D1445" s="41"/>
      <c r="E1445" s="42"/>
      <c r="F1445" s="42"/>
      <c r="G1445" s="42"/>
      <c r="H1445" s="42"/>
      <c r="I1445" s="42"/>
      <c r="J1445" s="42"/>
      <c r="K1445" s="42"/>
      <c r="L1445" s="42"/>
      <c r="M1445" s="43"/>
      <c r="N1445" s="44"/>
      <c r="O1445" s="45"/>
      <c r="P1445" s="46"/>
    </row>
    <row r="1446" spans="1:16" ht="9.75" customHeight="1">
      <c r="A1446" s="47"/>
      <c r="B1446" s="48" t="s">
        <v>5</v>
      </c>
      <c r="C1446" s="48">
        <f aca="true" t="shared" si="140" ref="C1446:M1446">SUM(C1431:C1435,C1441:C1445)</f>
        <v>156</v>
      </c>
      <c r="D1446" s="49">
        <f t="shared" si="140"/>
        <v>0</v>
      </c>
      <c r="E1446" s="50">
        <f t="shared" si="140"/>
        <v>0</v>
      </c>
      <c r="F1446" s="50">
        <f t="shared" si="140"/>
        <v>0</v>
      </c>
      <c r="G1446" s="50">
        <f t="shared" si="140"/>
        <v>0</v>
      </c>
      <c r="H1446" s="50">
        <f t="shared" si="140"/>
        <v>0</v>
      </c>
      <c r="I1446" s="50">
        <f t="shared" si="140"/>
        <v>0</v>
      </c>
      <c r="J1446" s="50">
        <f t="shared" si="140"/>
        <v>0</v>
      </c>
      <c r="K1446" s="50">
        <f t="shared" si="140"/>
        <v>2</v>
      </c>
      <c r="L1446" s="50">
        <f t="shared" si="140"/>
        <v>7</v>
      </c>
      <c r="M1446" s="51">
        <f t="shared" si="140"/>
        <v>11</v>
      </c>
      <c r="N1446" s="52">
        <f>MIN(D1446:M1446)</f>
        <v>0</v>
      </c>
      <c r="O1446" s="53">
        <f>C1446-N1446</f>
        <v>156</v>
      </c>
      <c r="P1446" s="54">
        <f>O1446/C1446</f>
        <v>1</v>
      </c>
    </row>
    <row r="1447" spans="1:16" ht="9.75" customHeight="1">
      <c r="A1447" s="39" t="s">
        <v>124</v>
      </c>
      <c r="B1447" s="55" t="s">
        <v>0</v>
      </c>
      <c r="C1447" s="55"/>
      <c r="D1447" s="56"/>
      <c r="E1447" s="57"/>
      <c r="F1447" s="57"/>
      <c r="G1447" s="57"/>
      <c r="H1447" s="57"/>
      <c r="I1447" s="57"/>
      <c r="J1447" s="57"/>
      <c r="K1447" s="57"/>
      <c r="L1447" s="57"/>
      <c r="M1447" s="58"/>
      <c r="N1447" s="59"/>
      <c r="O1447" s="60"/>
      <c r="P1447" s="61"/>
    </row>
    <row r="1448" spans="1:16" ht="9.75" customHeight="1">
      <c r="A1448" s="5"/>
      <c r="B1448" s="40" t="s">
        <v>1</v>
      </c>
      <c r="C1448" s="40"/>
      <c r="D1448" s="41"/>
      <c r="E1448" s="42"/>
      <c r="F1448" s="42"/>
      <c r="G1448" s="42"/>
      <c r="H1448" s="42"/>
      <c r="I1448" s="42"/>
      <c r="J1448" s="42"/>
      <c r="K1448" s="42"/>
      <c r="L1448" s="42"/>
      <c r="M1448" s="43"/>
      <c r="N1448" s="44"/>
      <c r="O1448" s="45"/>
      <c r="P1448" s="46"/>
    </row>
    <row r="1449" spans="1:16" ht="9.75" customHeight="1">
      <c r="A1449" s="5"/>
      <c r="B1449" s="40" t="s">
        <v>2</v>
      </c>
      <c r="C1449" s="40">
        <v>123</v>
      </c>
      <c r="D1449" s="41">
        <v>3</v>
      </c>
      <c r="E1449" s="42">
        <v>0</v>
      </c>
      <c r="F1449" s="42">
        <v>0</v>
      </c>
      <c r="G1449" s="42">
        <v>0</v>
      </c>
      <c r="H1449" s="42">
        <v>0</v>
      </c>
      <c r="I1449" s="42">
        <v>1</v>
      </c>
      <c r="J1449" s="42">
        <v>1</v>
      </c>
      <c r="K1449" s="42">
        <v>3</v>
      </c>
      <c r="L1449" s="42">
        <v>21</v>
      </c>
      <c r="M1449" s="43">
        <v>33</v>
      </c>
      <c r="N1449" s="44">
        <f>MIN(D1449:M1449)</f>
        <v>0</v>
      </c>
      <c r="O1449" s="45">
        <f>C1449-N1449</f>
        <v>123</v>
      </c>
      <c r="P1449" s="46">
        <f>O1449/C1449</f>
        <v>1</v>
      </c>
    </row>
    <row r="1450" spans="1:16" ht="9.75" customHeight="1">
      <c r="A1450" s="5"/>
      <c r="B1450" s="40" t="s">
        <v>495</v>
      </c>
      <c r="C1450" s="40"/>
      <c r="D1450" s="41"/>
      <c r="E1450" s="42"/>
      <c r="F1450" s="42"/>
      <c r="G1450" s="42"/>
      <c r="H1450" s="42"/>
      <c r="I1450" s="42"/>
      <c r="J1450" s="42"/>
      <c r="K1450" s="42"/>
      <c r="L1450" s="42"/>
      <c r="M1450" s="43"/>
      <c r="N1450" s="44"/>
      <c r="O1450" s="45"/>
      <c r="P1450" s="46"/>
    </row>
    <row r="1451" spans="1:16" ht="9.75" customHeight="1">
      <c r="A1451" s="5"/>
      <c r="B1451" s="40" t="s">
        <v>3</v>
      </c>
      <c r="C1451" s="40"/>
      <c r="D1451" s="41"/>
      <c r="E1451" s="42"/>
      <c r="F1451" s="42"/>
      <c r="G1451" s="42"/>
      <c r="H1451" s="42"/>
      <c r="I1451" s="42"/>
      <c r="J1451" s="42"/>
      <c r="K1451" s="42"/>
      <c r="L1451" s="42"/>
      <c r="M1451" s="43"/>
      <c r="N1451" s="44"/>
      <c r="O1451" s="45"/>
      <c r="P1451" s="46"/>
    </row>
    <row r="1452" spans="1:16" ht="9.75" customHeight="1">
      <c r="A1452" s="5"/>
      <c r="B1452" s="40" t="s">
        <v>300</v>
      </c>
      <c r="C1452" s="40"/>
      <c r="D1452" s="41"/>
      <c r="E1452" s="42"/>
      <c r="F1452" s="42"/>
      <c r="G1452" s="42"/>
      <c r="H1452" s="42"/>
      <c r="I1452" s="42"/>
      <c r="J1452" s="42"/>
      <c r="K1452" s="42"/>
      <c r="L1452" s="42"/>
      <c r="M1452" s="43"/>
      <c r="N1452" s="44"/>
      <c r="O1452" s="45"/>
      <c r="P1452" s="46"/>
    </row>
    <row r="1453" spans="1:16" ht="9.75" customHeight="1">
      <c r="A1453" s="5"/>
      <c r="B1453" s="40" t="s">
        <v>300</v>
      </c>
      <c r="C1453" s="40"/>
      <c r="D1453" s="41"/>
      <c r="E1453" s="42"/>
      <c r="F1453" s="42"/>
      <c r="G1453" s="42"/>
      <c r="H1453" s="42"/>
      <c r="I1453" s="42"/>
      <c r="J1453" s="42"/>
      <c r="K1453" s="42"/>
      <c r="L1453" s="42"/>
      <c r="M1453" s="43"/>
      <c r="N1453" s="44"/>
      <c r="O1453" s="45"/>
      <c r="P1453" s="46"/>
    </row>
    <row r="1454" spans="1:16" ht="9.75" customHeight="1">
      <c r="A1454" s="5"/>
      <c r="B1454" s="40" t="s">
        <v>300</v>
      </c>
      <c r="C1454" s="40"/>
      <c r="D1454" s="41"/>
      <c r="E1454" s="42"/>
      <c r="F1454" s="42"/>
      <c r="G1454" s="42"/>
      <c r="H1454" s="42"/>
      <c r="I1454" s="42"/>
      <c r="J1454" s="42"/>
      <c r="K1454" s="42"/>
      <c r="L1454" s="42"/>
      <c r="M1454" s="43"/>
      <c r="N1454" s="44"/>
      <c r="O1454" s="45"/>
      <c r="P1454" s="46"/>
    </row>
    <row r="1455" spans="1:16" ht="9.75" customHeight="1">
      <c r="A1455" s="5"/>
      <c r="B1455" s="40" t="s">
        <v>300</v>
      </c>
      <c r="C1455" s="40"/>
      <c r="D1455" s="41"/>
      <c r="E1455" s="42"/>
      <c r="F1455" s="42"/>
      <c r="G1455" s="42"/>
      <c r="H1455" s="42"/>
      <c r="I1455" s="42"/>
      <c r="J1455" s="42"/>
      <c r="K1455" s="42"/>
      <c r="L1455" s="42"/>
      <c r="M1455" s="43"/>
      <c r="N1455" s="44"/>
      <c r="O1455" s="45"/>
      <c r="P1455" s="46"/>
    </row>
    <row r="1456" spans="1:16" ht="9.75" customHeight="1">
      <c r="A1456" s="5"/>
      <c r="B1456" s="40" t="s">
        <v>300</v>
      </c>
      <c r="C1456" s="40"/>
      <c r="D1456" s="41"/>
      <c r="E1456" s="42"/>
      <c r="F1456" s="42"/>
      <c r="G1456" s="42"/>
      <c r="H1456" s="42"/>
      <c r="I1456" s="42"/>
      <c r="J1456" s="42"/>
      <c r="K1456" s="42"/>
      <c r="L1456" s="42"/>
      <c r="M1456" s="43"/>
      <c r="N1456" s="44"/>
      <c r="O1456" s="45"/>
      <c r="P1456" s="46"/>
    </row>
    <row r="1457" spans="1:16" ht="9.75" customHeight="1">
      <c r="A1457" s="5"/>
      <c r="B1457" s="40" t="s">
        <v>301</v>
      </c>
      <c r="C1457" s="40"/>
      <c r="D1457" s="41"/>
      <c r="E1457" s="42"/>
      <c r="F1457" s="42"/>
      <c r="G1457" s="42"/>
      <c r="H1457" s="42"/>
      <c r="I1457" s="42"/>
      <c r="J1457" s="42"/>
      <c r="K1457" s="42"/>
      <c r="L1457" s="42"/>
      <c r="M1457" s="43"/>
      <c r="N1457" s="44"/>
      <c r="O1457" s="45"/>
      <c r="P1457" s="46"/>
    </row>
    <row r="1458" spans="1:16" ht="9.75" customHeight="1">
      <c r="A1458" s="5"/>
      <c r="B1458" s="40" t="s">
        <v>109</v>
      </c>
      <c r="C1458" s="40"/>
      <c r="D1458" s="41"/>
      <c r="E1458" s="42"/>
      <c r="F1458" s="42"/>
      <c r="G1458" s="42"/>
      <c r="H1458" s="42"/>
      <c r="I1458" s="42"/>
      <c r="J1458" s="42"/>
      <c r="K1458" s="42"/>
      <c r="L1458" s="42"/>
      <c r="M1458" s="43"/>
      <c r="N1458" s="44"/>
      <c r="O1458" s="45"/>
      <c r="P1458" s="46"/>
    </row>
    <row r="1459" spans="1:16" ht="9.75" customHeight="1">
      <c r="A1459" s="5"/>
      <c r="B1459" s="40" t="s">
        <v>296</v>
      </c>
      <c r="C1459" s="40"/>
      <c r="D1459" s="41"/>
      <c r="E1459" s="42"/>
      <c r="F1459" s="42"/>
      <c r="G1459" s="42"/>
      <c r="H1459" s="42"/>
      <c r="I1459" s="42"/>
      <c r="J1459" s="42"/>
      <c r="K1459" s="42"/>
      <c r="L1459" s="42"/>
      <c r="M1459" s="43"/>
      <c r="N1459" s="44"/>
      <c r="O1459" s="45"/>
      <c r="P1459" s="46"/>
    </row>
    <row r="1460" spans="1:16" ht="9.75" customHeight="1">
      <c r="A1460" s="5"/>
      <c r="B1460" s="40" t="s">
        <v>297</v>
      </c>
      <c r="C1460" s="40"/>
      <c r="D1460" s="41"/>
      <c r="E1460" s="42"/>
      <c r="F1460" s="42"/>
      <c r="G1460" s="42"/>
      <c r="H1460" s="42"/>
      <c r="I1460" s="42"/>
      <c r="J1460" s="42"/>
      <c r="K1460" s="42"/>
      <c r="L1460" s="42"/>
      <c r="M1460" s="43"/>
      <c r="N1460" s="44"/>
      <c r="O1460" s="45"/>
      <c r="P1460" s="46"/>
    </row>
    <row r="1461" spans="1:16" ht="9.75" customHeight="1">
      <c r="A1461" s="5"/>
      <c r="B1461" s="40" t="s">
        <v>4</v>
      </c>
      <c r="C1461" s="40"/>
      <c r="D1461" s="41"/>
      <c r="E1461" s="42"/>
      <c r="F1461" s="42"/>
      <c r="G1461" s="42"/>
      <c r="H1461" s="42"/>
      <c r="I1461" s="42"/>
      <c r="J1461" s="42"/>
      <c r="K1461" s="42"/>
      <c r="L1461" s="42"/>
      <c r="M1461" s="43"/>
      <c r="N1461" s="44"/>
      <c r="O1461" s="45"/>
      <c r="P1461" s="46"/>
    </row>
    <row r="1462" spans="1:16" ht="9.75" customHeight="1">
      <c r="A1462" s="47"/>
      <c r="B1462" s="48" t="s">
        <v>5</v>
      </c>
      <c r="C1462" s="48">
        <f aca="true" t="shared" si="141" ref="C1462:M1462">SUM(C1447:C1451,C1457:C1461)</f>
        <v>123</v>
      </c>
      <c r="D1462" s="49">
        <f t="shared" si="141"/>
        <v>3</v>
      </c>
      <c r="E1462" s="50">
        <f t="shared" si="141"/>
        <v>0</v>
      </c>
      <c r="F1462" s="50">
        <f t="shared" si="141"/>
        <v>0</v>
      </c>
      <c r="G1462" s="50">
        <f t="shared" si="141"/>
        <v>0</v>
      </c>
      <c r="H1462" s="50">
        <f t="shared" si="141"/>
        <v>0</v>
      </c>
      <c r="I1462" s="50">
        <f t="shared" si="141"/>
        <v>1</v>
      </c>
      <c r="J1462" s="50">
        <f t="shared" si="141"/>
        <v>1</v>
      </c>
      <c r="K1462" s="50">
        <f t="shared" si="141"/>
        <v>3</v>
      </c>
      <c r="L1462" s="50">
        <f t="shared" si="141"/>
        <v>21</v>
      </c>
      <c r="M1462" s="51">
        <f t="shared" si="141"/>
        <v>33</v>
      </c>
      <c r="N1462" s="52">
        <f>MIN(D1462:M1462)</f>
        <v>0</v>
      </c>
      <c r="O1462" s="53">
        <f>C1462-N1462</f>
        <v>123</v>
      </c>
      <c r="P1462" s="54">
        <f>O1462/C1462</f>
        <v>1</v>
      </c>
    </row>
    <row r="1463" spans="1:16" ht="9.75" customHeight="1">
      <c r="A1463" s="39" t="s">
        <v>79</v>
      </c>
      <c r="B1463" s="55" t="s">
        <v>0</v>
      </c>
      <c r="C1463" s="55"/>
      <c r="D1463" s="56"/>
      <c r="E1463" s="57"/>
      <c r="F1463" s="57"/>
      <c r="G1463" s="57"/>
      <c r="H1463" s="57"/>
      <c r="I1463" s="57"/>
      <c r="J1463" s="57"/>
      <c r="K1463" s="57"/>
      <c r="L1463" s="57"/>
      <c r="M1463" s="58"/>
      <c r="N1463" s="59"/>
      <c r="O1463" s="60"/>
      <c r="P1463" s="61"/>
    </row>
    <row r="1464" spans="1:16" ht="9.75" customHeight="1">
      <c r="A1464" s="5"/>
      <c r="B1464" s="40" t="s">
        <v>1</v>
      </c>
      <c r="C1464" s="40"/>
      <c r="D1464" s="41"/>
      <c r="E1464" s="42"/>
      <c r="F1464" s="42"/>
      <c r="G1464" s="42"/>
      <c r="H1464" s="42"/>
      <c r="I1464" s="42"/>
      <c r="J1464" s="42"/>
      <c r="K1464" s="42"/>
      <c r="L1464" s="42"/>
      <c r="M1464" s="43"/>
      <c r="N1464" s="44"/>
      <c r="O1464" s="45"/>
      <c r="P1464" s="46"/>
    </row>
    <row r="1465" spans="1:16" ht="9.75" customHeight="1">
      <c r="A1465" s="5"/>
      <c r="B1465" s="40" t="s">
        <v>2</v>
      </c>
      <c r="C1465" s="40"/>
      <c r="D1465" s="41"/>
      <c r="E1465" s="42"/>
      <c r="F1465" s="42"/>
      <c r="G1465" s="42"/>
      <c r="H1465" s="42"/>
      <c r="I1465" s="42"/>
      <c r="J1465" s="42"/>
      <c r="K1465" s="42"/>
      <c r="L1465" s="42"/>
      <c r="M1465" s="43"/>
      <c r="N1465" s="44"/>
      <c r="O1465" s="45"/>
      <c r="P1465" s="46"/>
    </row>
    <row r="1466" spans="1:16" ht="9.75" customHeight="1">
      <c r="A1466" s="5"/>
      <c r="B1466" s="40" t="s">
        <v>495</v>
      </c>
      <c r="C1466" s="40"/>
      <c r="D1466" s="41"/>
      <c r="E1466" s="42"/>
      <c r="F1466" s="42"/>
      <c r="G1466" s="42"/>
      <c r="H1466" s="42"/>
      <c r="I1466" s="42"/>
      <c r="J1466" s="42"/>
      <c r="K1466" s="42"/>
      <c r="L1466" s="42"/>
      <c r="M1466" s="43"/>
      <c r="N1466" s="44"/>
      <c r="O1466" s="45"/>
      <c r="P1466" s="46"/>
    </row>
    <row r="1467" spans="1:16" ht="9.75" customHeight="1">
      <c r="A1467" s="5"/>
      <c r="B1467" s="40" t="s">
        <v>3</v>
      </c>
      <c r="C1467" s="40"/>
      <c r="D1467" s="41"/>
      <c r="E1467" s="42"/>
      <c r="F1467" s="42"/>
      <c r="G1467" s="42"/>
      <c r="H1467" s="42"/>
      <c r="I1467" s="42"/>
      <c r="J1467" s="42"/>
      <c r="K1467" s="42"/>
      <c r="L1467" s="42"/>
      <c r="M1467" s="43"/>
      <c r="N1467" s="44"/>
      <c r="O1467" s="45"/>
      <c r="P1467" s="46"/>
    </row>
    <row r="1468" spans="1:16" ht="9.75" customHeight="1">
      <c r="A1468" s="5"/>
      <c r="B1468" s="40" t="s">
        <v>300</v>
      </c>
      <c r="C1468" s="40"/>
      <c r="D1468" s="41"/>
      <c r="E1468" s="42"/>
      <c r="F1468" s="42"/>
      <c r="G1468" s="42"/>
      <c r="H1468" s="42"/>
      <c r="I1468" s="42"/>
      <c r="J1468" s="42"/>
      <c r="K1468" s="42"/>
      <c r="L1468" s="42"/>
      <c r="M1468" s="43"/>
      <c r="N1468" s="44"/>
      <c r="O1468" s="45"/>
      <c r="P1468" s="46"/>
    </row>
    <row r="1469" spans="1:16" ht="9.75" customHeight="1">
      <c r="A1469" s="5"/>
      <c r="B1469" s="40" t="s">
        <v>300</v>
      </c>
      <c r="C1469" s="40"/>
      <c r="D1469" s="41"/>
      <c r="E1469" s="42"/>
      <c r="F1469" s="42"/>
      <c r="G1469" s="42"/>
      <c r="H1469" s="42"/>
      <c r="I1469" s="42"/>
      <c r="J1469" s="42"/>
      <c r="K1469" s="42"/>
      <c r="L1469" s="42"/>
      <c r="M1469" s="43"/>
      <c r="N1469" s="44"/>
      <c r="O1469" s="45"/>
      <c r="P1469" s="46"/>
    </row>
    <row r="1470" spans="1:16" ht="9.75" customHeight="1">
      <c r="A1470" s="5"/>
      <c r="B1470" s="40" t="s">
        <v>300</v>
      </c>
      <c r="C1470" s="40"/>
      <c r="D1470" s="41"/>
      <c r="E1470" s="42"/>
      <c r="F1470" s="42"/>
      <c r="G1470" s="42"/>
      <c r="H1470" s="42"/>
      <c r="I1470" s="42"/>
      <c r="J1470" s="42"/>
      <c r="K1470" s="42"/>
      <c r="L1470" s="42"/>
      <c r="M1470" s="43"/>
      <c r="N1470" s="44"/>
      <c r="O1470" s="45"/>
      <c r="P1470" s="46"/>
    </row>
    <row r="1471" spans="1:16" ht="9.75" customHeight="1">
      <c r="A1471" s="5"/>
      <c r="B1471" s="40" t="s">
        <v>300</v>
      </c>
      <c r="C1471" s="40"/>
      <c r="D1471" s="41"/>
      <c r="E1471" s="42"/>
      <c r="F1471" s="42"/>
      <c r="G1471" s="42"/>
      <c r="H1471" s="42"/>
      <c r="I1471" s="42"/>
      <c r="J1471" s="42"/>
      <c r="K1471" s="42"/>
      <c r="L1471" s="42"/>
      <c r="M1471" s="43"/>
      <c r="N1471" s="44"/>
      <c r="O1471" s="45"/>
      <c r="P1471" s="46"/>
    </row>
    <row r="1472" spans="1:16" ht="9.75" customHeight="1">
      <c r="A1472" s="5"/>
      <c r="B1472" s="40" t="s">
        <v>300</v>
      </c>
      <c r="C1472" s="40"/>
      <c r="D1472" s="41"/>
      <c r="E1472" s="42"/>
      <c r="F1472" s="42"/>
      <c r="G1472" s="42"/>
      <c r="H1472" s="42"/>
      <c r="I1472" s="42"/>
      <c r="J1472" s="42"/>
      <c r="K1472" s="42"/>
      <c r="L1472" s="42"/>
      <c r="M1472" s="43"/>
      <c r="N1472" s="44"/>
      <c r="O1472" s="45"/>
      <c r="P1472" s="46"/>
    </row>
    <row r="1473" spans="1:16" ht="9.75" customHeight="1">
      <c r="A1473" s="5"/>
      <c r="B1473" s="40" t="s">
        <v>301</v>
      </c>
      <c r="C1473" s="40"/>
      <c r="D1473" s="41"/>
      <c r="E1473" s="42"/>
      <c r="F1473" s="42"/>
      <c r="G1473" s="42"/>
      <c r="H1473" s="42"/>
      <c r="I1473" s="42"/>
      <c r="J1473" s="42"/>
      <c r="K1473" s="42"/>
      <c r="L1473" s="42"/>
      <c r="M1473" s="43"/>
      <c r="N1473" s="44"/>
      <c r="O1473" s="45"/>
      <c r="P1473" s="46"/>
    </row>
    <row r="1474" spans="1:16" ht="9.75" customHeight="1">
      <c r="A1474" s="5"/>
      <c r="B1474" s="40" t="s">
        <v>109</v>
      </c>
      <c r="C1474" s="40">
        <v>5</v>
      </c>
      <c r="D1474" s="41">
        <v>2</v>
      </c>
      <c r="E1474" s="42">
        <v>1</v>
      </c>
      <c r="F1474" s="42">
        <v>1</v>
      </c>
      <c r="G1474" s="42">
        <v>1</v>
      </c>
      <c r="H1474" s="42">
        <v>1</v>
      </c>
      <c r="I1474" s="42">
        <v>1</v>
      </c>
      <c r="J1474" s="42">
        <v>1</v>
      </c>
      <c r="K1474" s="42">
        <v>1</v>
      </c>
      <c r="L1474" s="42">
        <v>3</v>
      </c>
      <c r="M1474" s="43">
        <v>4</v>
      </c>
      <c r="N1474" s="44">
        <f>MIN(D1474:M1474)</f>
        <v>1</v>
      </c>
      <c r="O1474" s="45">
        <f>C1474-N1474</f>
        <v>4</v>
      </c>
      <c r="P1474" s="46">
        <f>O1474/C1474</f>
        <v>0.8</v>
      </c>
    </row>
    <row r="1475" spans="1:16" ht="9.75" customHeight="1">
      <c r="A1475" s="5"/>
      <c r="B1475" s="40" t="s">
        <v>296</v>
      </c>
      <c r="C1475" s="40"/>
      <c r="D1475" s="41"/>
      <c r="E1475" s="42"/>
      <c r="F1475" s="42"/>
      <c r="G1475" s="42"/>
      <c r="H1475" s="42"/>
      <c r="I1475" s="42"/>
      <c r="J1475" s="42"/>
      <c r="K1475" s="42"/>
      <c r="L1475" s="42"/>
      <c r="M1475" s="43"/>
      <c r="N1475" s="44"/>
      <c r="O1475" s="45"/>
      <c r="P1475" s="46"/>
    </row>
    <row r="1476" spans="1:16" ht="9.75" customHeight="1">
      <c r="A1476" s="5"/>
      <c r="B1476" s="40" t="s">
        <v>297</v>
      </c>
      <c r="C1476" s="40">
        <v>4</v>
      </c>
      <c r="D1476" s="41">
        <v>2</v>
      </c>
      <c r="E1476" s="42">
        <v>1</v>
      </c>
      <c r="F1476" s="42">
        <v>1</v>
      </c>
      <c r="G1476" s="42">
        <v>1</v>
      </c>
      <c r="H1476" s="42">
        <v>1</v>
      </c>
      <c r="I1476" s="42">
        <v>0</v>
      </c>
      <c r="J1476" s="42">
        <v>1</v>
      </c>
      <c r="K1476" s="42">
        <v>1</v>
      </c>
      <c r="L1476" s="42">
        <v>1</v>
      </c>
      <c r="M1476" s="43">
        <v>2</v>
      </c>
      <c r="N1476" s="44">
        <f>MIN(D1476:M1476)</f>
        <v>0</v>
      </c>
      <c r="O1476" s="45">
        <f>C1476-N1476</f>
        <v>4</v>
      </c>
      <c r="P1476" s="46">
        <f>O1476/C1476</f>
        <v>1</v>
      </c>
    </row>
    <row r="1477" spans="1:16" ht="9.75" customHeight="1">
      <c r="A1477" s="5"/>
      <c r="B1477" s="40" t="s">
        <v>4</v>
      </c>
      <c r="C1477" s="40"/>
      <c r="D1477" s="41"/>
      <c r="E1477" s="42"/>
      <c r="F1477" s="42"/>
      <c r="G1477" s="42"/>
      <c r="H1477" s="42"/>
      <c r="I1477" s="42"/>
      <c r="J1477" s="42"/>
      <c r="K1477" s="42"/>
      <c r="L1477" s="42"/>
      <c r="M1477" s="43"/>
      <c r="N1477" s="44"/>
      <c r="O1477" s="45"/>
      <c r="P1477" s="46"/>
    </row>
    <row r="1478" spans="1:16" ht="9.75" customHeight="1">
      <c r="A1478" s="47"/>
      <c r="B1478" s="48" t="s">
        <v>5</v>
      </c>
      <c r="C1478" s="48">
        <f aca="true" t="shared" si="142" ref="C1478:M1478">SUM(C1463:C1467,C1473:C1477)</f>
        <v>9</v>
      </c>
      <c r="D1478" s="49">
        <f t="shared" si="142"/>
        <v>4</v>
      </c>
      <c r="E1478" s="50">
        <f t="shared" si="142"/>
        <v>2</v>
      </c>
      <c r="F1478" s="50">
        <f t="shared" si="142"/>
        <v>2</v>
      </c>
      <c r="G1478" s="50">
        <f t="shared" si="142"/>
        <v>2</v>
      </c>
      <c r="H1478" s="50">
        <f t="shared" si="142"/>
        <v>2</v>
      </c>
      <c r="I1478" s="50">
        <f t="shared" si="142"/>
        <v>1</v>
      </c>
      <c r="J1478" s="50">
        <f t="shared" si="142"/>
        <v>2</v>
      </c>
      <c r="K1478" s="50">
        <f t="shared" si="142"/>
        <v>2</v>
      </c>
      <c r="L1478" s="50">
        <f t="shared" si="142"/>
        <v>4</v>
      </c>
      <c r="M1478" s="51">
        <f t="shared" si="142"/>
        <v>6</v>
      </c>
      <c r="N1478" s="52">
        <f aca="true" t="shared" si="143" ref="N1478:N1483">MIN(D1478:M1478)</f>
        <v>1</v>
      </c>
      <c r="O1478" s="53">
        <f aca="true" t="shared" si="144" ref="O1478:O1483">C1478-N1478</f>
        <v>8</v>
      </c>
      <c r="P1478" s="54">
        <f aca="true" t="shared" si="145" ref="P1478:P1483">O1478/C1478</f>
        <v>0.8888888888888888</v>
      </c>
    </row>
    <row r="1479" spans="1:16" ht="9.75" customHeight="1">
      <c r="A1479" s="39" t="s">
        <v>80</v>
      </c>
      <c r="B1479" s="55" t="s">
        <v>0</v>
      </c>
      <c r="C1479" s="55">
        <v>85</v>
      </c>
      <c r="D1479" s="56">
        <v>75</v>
      </c>
      <c r="E1479" s="57">
        <v>60</v>
      </c>
      <c r="F1479" s="57">
        <v>35</v>
      </c>
      <c r="G1479" s="57">
        <v>18</v>
      </c>
      <c r="H1479" s="57">
        <v>12</v>
      </c>
      <c r="I1479" s="57">
        <v>14</v>
      </c>
      <c r="J1479" s="57">
        <v>13</v>
      </c>
      <c r="K1479" s="57">
        <v>15</v>
      </c>
      <c r="L1479" s="57">
        <v>21</v>
      </c>
      <c r="M1479" s="58">
        <v>19</v>
      </c>
      <c r="N1479" s="59">
        <f t="shared" si="143"/>
        <v>12</v>
      </c>
      <c r="O1479" s="60">
        <f t="shared" si="144"/>
        <v>73</v>
      </c>
      <c r="P1479" s="61">
        <f t="shared" si="145"/>
        <v>0.8588235294117647</v>
      </c>
    </row>
    <row r="1480" spans="1:16" ht="9.75" customHeight="1">
      <c r="A1480" s="5"/>
      <c r="B1480" s="40" t="s">
        <v>1</v>
      </c>
      <c r="C1480" s="40">
        <v>183</v>
      </c>
      <c r="D1480" s="41">
        <v>71</v>
      </c>
      <c r="E1480" s="42">
        <v>8</v>
      </c>
      <c r="F1480" s="42">
        <v>0</v>
      </c>
      <c r="G1480" s="42">
        <v>1</v>
      </c>
      <c r="H1480" s="42">
        <v>1</v>
      </c>
      <c r="I1480" s="42">
        <v>3</v>
      </c>
      <c r="J1480" s="42">
        <v>4</v>
      </c>
      <c r="K1480" s="42">
        <v>15</v>
      </c>
      <c r="L1480" s="42">
        <v>21</v>
      </c>
      <c r="M1480" s="43">
        <v>47</v>
      </c>
      <c r="N1480" s="44">
        <f t="shared" si="143"/>
        <v>0</v>
      </c>
      <c r="O1480" s="45">
        <f t="shared" si="144"/>
        <v>183</v>
      </c>
      <c r="P1480" s="46">
        <f t="shared" si="145"/>
        <v>1</v>
      </c>
    </row>
    <row r="1481" spans="1:16" ht="9.75" customHeight="1">
      <c r="A1481" s="5"/>
      <c r="B1481" s="40" t="s">
        <v>2</v>
      </c>
      <c r="C1481" s="40">
        <v>73</v>
      </c>
      <c r="D1481" s="41">
        <v>18</v>
      </c>
      <c r="E1481" s="42">
        <v>0</v>
      </c>
      <c r="F1481" s="42">
        <v>0</v>
      </c>
      <c r="G1481" s="42">
        <v>0</v>
      </c>
      <c r="H1481" s="42">
        <v>0</v>
      </c>
      <c r="I1481" s="42">
        <v>0</v>
      </c>
      <c r="J1481" s="42">
        <v>0</v>
      </c>
      <c r="K1481" s="42">
        <v>0</v>
      </c>
      <c r="L1481" s="42">
        <v>0</v>
      </c>
      <c r="M1481" s="43">
        <v>0</v>
      </c>
      <c r="N1481" s="44">
        <f t="shared" si="143"/>
        <v>0</v>
      </c>
      <c r="O1481" s="45">
        <f t="shared" si="144"/>
        <v>73</v>
      </c>
      <c r="P1481" s="46">
        <f t="shared" si="145"/>
        <v>1</v>
      </c>
    </row>
    <row r="1482" spans="1:16" ht="9.75" customHeight="1">
      <c r="A1482" s="5"/>
      <c r="B1482" s="40" t="s">
        <v>495</v>
      </c>
      <c r="C1482" s="40">
        <v>4</v>
      </c>
      <c r="D1482" s="41">
        <v>1</v>
      </c>
      <c r="E1482" s="42">
        <v>0</v>
      </c>
      <c r="F1482" s="42">
        <v>1</v>
      </c>
      <c r="G1482" s="42">
        <v>1</v>
      </c>
      <c r="H1482" s="42">
        <v>2</v>
      </c>
      <c r="I1482" s="42">
        <v>1</v>
      </c>
      <c r="J1482" s="42">
        <v>1</v>
      </c>
      <c r="K1482" s="42">
        <v>1</v>
      </c>
      <c r="L1482" s="42">
        <v>1</v>
      </c>
      <c r="M1482" s="43">
        <v>1</v>
      </c>
      <c r="N1482" s="44">
        <f t="shared" si="143"/>
        <v>0</v>
      </c>
      <c r="O1482" s="45">
        <f t="shared" si="144"/>
        <v>4</v>
      </c>
      <c r="P1482" s="46">
        <f t="shared" si="145"/>
        <v>1</v>
      </c>
    </row>
    <row r="1483" spans="1:16" ht="9.75" customHeight="1">
      <c r="A1483" s="5"/>
      <c r="B1483" s="40" t="s">
        <v>3</v>
      </c>
      <c r="C1483" s="40">
        <v>4</v>
      </c>
      <c r="D1483" s="41">
        <v>2</v>
      </c>
      <c r="E1483" s="42">
        <v>2</v>
      </c>
      <c r="F1483" s="42">
        <v>1</v>
      </c>
      <c r="G1483" s="42">
        <v>1</v>
      </c>
      <c r="H1483" s="42">
        <v>0</v>
      </c>
      <c r="I1483" s="42">
        <v>1</v>
      </c>
      <c r="J1483" s="42">
        <v>1</v>
      </c>
      <c r="K1483" s="42">
        <v>2</v>
      </c>
      <c r="L1483" s="42">
        <v>2</v>
      </c>
      <c r="M1483" s="43">
        <v>1</v>
      </c>
      <c r="N1483" s="44">
        <f t="shared" si="143"/>
        <v>0</v>
      </c>
      <c r="O1483" s="45">
        <f t="shared" si="144"/>
        <v>4</v>
      </c>
      <c r="P1483" s="46">
        <f t="shared" si="145"/>
        <v>1</v>
      </c>
    </row>
    <row r="1484" spans="1:16" ht="9.75" customHeight="1">
      <c r="A1484" s="5"/>
      <c r="B1484" s="40" t="s">
        <v>300</v>
      </c>
      <c r="C1484" s="40"/>
      <c r="D1484" s="41"/>
      <c r="E1484" s="42"/>
      <c r="F1484" s="42"/>
      <c r="G1484" s="42"/>
      <c r="H1484" s="42"/>
      <c r="I1484" s="42"/>
      <c r="J1484" s="42"/>
      <c r="K1484" s="42"/>
      <c r="L1484" s="42"/>
      <c r="M1484" s="43"/>
      <c r="N1484" s="44"/>
      <c r="O1484" s="45"/>
      <c r="P1484" s="46"/>
    </row>
    <row r="1485" spans="1:16" ht="9.75" customHeight="1">
      <c r="A1485" s="5"/>
      <c r="B1485" s="40" t="s">
        <v>300</v>
      </c>
      <c r="C1485" s="40"/>
      <c r="D1485" s="41"/>
      <c r="E1485" s="42"/>
      <c r="F1485" s="42"/>
      <c r="G1485" s="42"/>
      <c r="H1485" s="42"/>
      <c r="I1485" s="42"/>
      <c r="J1485" s="42"/>
      <c r="K1485" s="42"/>
      <c r="L1485" s="42"/>
      <c r="M1485" s="43"/>
      <c r="N1485" s="44"/>
      <c r="O1485" s="45"/>
      <c r="P1485" s="46"/>
    </row>
    <row r="1486" spans="1:16" ht="9.75" customHeight="1">
      <c r="A1486" s="5"/>
      <c r="B1486" s="40" t="s">
        <v>300</v>
      </c>
      <c r="C1486" s="40"/>
      <c r="D1486" s="41"/>
      <c r="E1486" s="42"/>
      <c r="F1486" s="42"/>
      <c r="G1486" s="42"/>
      <c r="H1486" s="42"/>
      <c r="I1486" s="42"/>
      <c r="J1486" s="42"/>
      <c r="K1486" s="42"/>
      <c r="L1486" s="42"/>
      <c r="M1486" s="43"/>
      <c r="N1486" s="44"/>
      <c r="O1486" s="45"/>
      <c r="P1486" s="46"/>
    </row>
    <row r="1487" spans="1:16" ht="9.75" customHeight="1">
      <c r="A1487" s="5"/>
      <c r="B1487" s="40" t="s">
        <v>300</v>
      </c>
      <c r="C1487" s="40"/>
      <c r="D1487" s="41"/>
      <c r="E1487" s="42"/>
      <c r="F1487" s="42"/>
      <c r="G1487" s="42"/>
      <c r="H1487" s="42"/>
      <c r="I1487" s="42"/>
      <c r="J1487" s="42"/>
      <c r="K1487" s="42"/>
      <c r="L1487" s="42"/>
      <c r="M1487" s="43"/>
      <c r="N1487" s="44"/>
      <c r="O1487" s="45"/>
      <c r="P1487" s="46"/>
    </row>
    <row r="1488" spans="1:16" ht="9.75" customHeight="1">
      <c r="A1488" s="5"/>
      <c r="B1488" s="40" t="s">
        <v>300</v>
      </c>
      <c r="C1488" s="40"/>
      <c r="D1488" s="41"/>
      <c r="E1488" s="42"/>
      <c r="F1488" s="42"/>
      <c r="G1488" s="42"/>
      <c r="H1488" s="42"/>
      <c r="I1488" s="42"/>
      <c r="J1488" s="42"/>
      <c r="K1488" s="42"/>
      <c r="L1488" s="42"/>
      <c r="M1488" s="43"/>
      <c r="N1488" s="44"/>
      <c r="O1488" s="45"/>
      <c r="P1488" s="46"/>
    </row>
    <row r="1489" spans="1:16" ht="9.75" customHeight="1">
      <c r="A1489" s="5"/>
      <c r="B1489" s="40" t="s">
        <v>301</v>
      </c>
      <c r="C1489" s="40"/>
      <c r="D1489" s="41"/>
      <c r="E1489" s="42"/>
      <c r="F1489" s="42"/>
      <c r="G1489" s="42"/>
      <c r="H1489" s="42"/>
      <c r="I1489" s="42"/>
      <c r="J1489" s="42"/>
      <c r="K1489" s="42"/>
      <c r="L1489" s="42"/>
      <c r="M1489" s="43"/>
      <c r="N1489" s="44"/>
      <c r="O1489" s="45"/>
      <c r="P1489" s="46"/>
    </row>
    <row r="1490" spans="1:16" ht="9.75" customHeight="1">
      <c r="A1490" s="5"/>
      <c r="B1490" s="40" t="s">
        <v>109</v>
      </c>
      <c r="C1490" s="40"/>
      <c r="D1490" s="41"/>
      <c r="E1490" s="42"/>
      <c r="F1490" s="42"/>
      <c r="G1490" s="42"/>
      <c r="H1490" s="42"/>
      <c r="I1490" s="42"/>
      <c r="J1490" s="42"/>
      <c r="K1490" s="42"/>
      <c r="L1490" s="42"/>
      <c r="M1490" s="43"/>
      <c r="N1490" s="44"/>
      <c r="O1490" s="45"/>
      <c r="P1490" s="46"/>
    </row>
    <row r="1491" spans="1:16" ht="9.75" customHeight="1">
      <c r="A1491" s="5"/>
      <c r="B1491" s="40" t="s">
        <v>296</v>
      </c>
      <c r="C1491" s="40"/>
      <c r="D1491" s="41"/>
      <c r="E1491" s="42"/>
      <c r="F1491" s="42"/>
      <c r="G1491" s="42"/>
      <c r="H1491" s="42"/>
      <c r="I1491" s="42"/>
      <c r="J1491" s="42"/>
      <c r="K1491" s="42"/>
      <c r="L1491" s="42"/>
      <c r="M1491" s="43"/>
      <c r="N1491" s="44"/>
      <c r="O1491" s="45"/>
      <c r="P1491" s="46"/>
    </row>
    <row r="1492" spans="1:16" ht="9.75" customHeight="1">
      <c r="A1492" s="5"/>
      <c r="B1492" s="40" t="s">
        <v>297</v>
      </c>
      <c r="C1492" s="40"/>
      <c r="D1492" s="41"/>
      <c r="E1492" s="42"/>
      <c r="F1492" s="42"/>
      <c r="G1492" s="42"/>
      <c r="H1492" s="42"/>
      <c r="I1492" s="42"/>
      <c r="J1492" s="42"/>
      <c r="K1492" s="42"/>
      <c r="L1492" s="42"/>
      <c r="M1492" s="43"/>
      <c r="N1492" s="44"/>
      <c r="O1492" s="45"/>
      <c r="P1492" s="46"/>
    </row>
    <row r="1493" spans="1:16" ht="9.75" customHeight="1">
      <c r="A1493" s="5"/>
      <c r="B1493" s="40" t="s">
        <v>4</v>
      </c>
      <c r="C1493" s="40">
        <v>6</v>
      </c>
      <c r="D1493" s="41">
        <v>4</v>
      </c>
      <c r="E1493" s="42">
        <v>4</v>
      </c>
      <c r="F1493" s="42">
        <v>4</v>
      </c>
      <c r="G1493" s="42">
        <v>4</v>
      </c>
      <c r="H1493" s="42">
        <v>3</v>
      </c>
      <c r="I1493" s="42">
        <v>3</v>
      </c>
      <c r="J1493" s="42">
        <v>3</v>
      </c>
      <c r="K1493" s="42">
        <v>3</v>
      </c>
      <c r="L1493" s="42">
        <v>3</v>
      </c>
      <c r="M1493" s="43">
        <v>3</v>
      </c>
      <c r="N1493" s="44">
        <f>MIN(D1493:M1493)</f>
        <v>3</v>
      </c>
      <c r="O1493" s="45">
        <f>C1493-N1493</f>
        <v>3</v>
      </c>
      <c r="P1493" s="46">
        <f>O1493/C1493</f>
        <v>0.5</v>
      </c>
    </row>
    <row r="1494" spans="1:16" ht="9.75" customHeight="1">
      <c r="A1494" s="47"/>
      <c r="B1494" s="48" t="s">
        <v>5</v>
      </c>
      <c r="C1494" s="48">
        <f aca="true" t="shared" si="146" ref="C1494:M1494">SUM(C1479:C1483,C1489:C1493)</f>
        <v>355</v>
      </c>
      <c r="D1494" s="49">
        <f t="shared" si="146"/>
        <v>171</v>
      </c>
      <c r="E1494" s="50">
        <f t="shared" si="146"/>
        <v>74</v>
      </c>
      <c r="F1494" s="50">
        <f t="shared" si="146"/>
        <v>41</v>
      </c>
      <c r="G1494" s="50">
        <f t="shared" si="146"/>
        <v>25</v>
      </c>
      <c r="H1494" s="50">
        <f t="shared" si="146"/>
        <v>18</v>
      </c>
      <c r="I1494" s="50">
        <f t="shared" si="146"/>
        <v>22</v>
      </c>
      <c r="J1494" s="50">
        <f t="shared" si="146"/>
        <v>22</v>
      </c>
      <c r="K1494" s="50">
        <f t="shared" si="146"/>
        <v>36</v>
      </c>
      <c r="L1494" s="50">
        <f t="shared" si="146"/>
        <v>48</v>
      </c>
      <c r="M1494" s="51">
        <f t="shared" si="146"/>
        <v>71</v>
      </c>
      <c r="N1494" s="52">
        <f>MIN(D1494:M1494)</f>
        <v>18</v>
      </c>
      <c r="O1494" s="53">
        <f>C1494-N1494</f>
        <v>337</v>
      </c>
      <c r="P1494" s="54">
        <f>O1494/C1494</f>
        <v>0.9492957746478873</v>
      </c>
    </row>
    <row r="1495" spans="1:16" ht="9.75" customHeight="1">
      <c r="A1495" s="39" t="s">
        <v>81</v>
      </c>
      <c r="B1495" s="55" t="s">
        <v>0</v>
      </c>
      <c r="C1495" s="55">
        <v>31</v>
      </c>
      <c r="D1495" s="56">
        <v>14</v>
      </c>
      <c r="E1495" s="57">
        <v>0</v>
      </c>
      <c r="F1495" s="57">
        <v>0</v>
      </c>
      <c r="G1495" s="57">
        <v>1</v>
      </c>
      <c r="H1495" s="57">
        <v>1</v>
      </c>
      <c r="I1495" s="57">
        <v>1</v>
      </c>
      <c r="J1495" s="57">
        <v>1</v>
      </c>
      <c r="K1495" s="57">
        <v>1</v>
      </c>
      <c r="L1495" s="57">
        <v>1</v>
      </c>
      <c r="M1495" s="58">
        <v>4</v>
      </c>
      <c r="N1495" s="59">
        <f>MIN(D1495:M1495)</f>
        <v>0</v>
      </c>
      <c r="O1495" s="60">
        <f>C1495-N1495</f>
        <v>31</v>
      </c>
      <c r="P1495" s="61">
        <f>O1495/C1495</f>
        <v>1</v>
      </c>
    </row>
    <row r="1496" spans="1:16" ht="9.75" customHeight="1">
      <c r="A1496" s="5"/>
      <c r="B1496" s="40" t="s">
        <v>1</v>
      </c>
      <c r="C1496" s="40"/>
      <c r="D1496" s="41"/>
      <c r="E1496" s="42"/>
      <c r="F1496" s="42"/>
      <c r="G1496" s="42"/>
      <c r="H1496" s="42"/>
      <c r="I1496" s="42"/>
      <c r="J1496" s="42"/>
      <c r="K1496" s="42"/>
      <c r="L1496" s="42"/>
      <c r="M1496" s="43"/>
      <c r="N1496" s="44"/>
      <c r="O1496" s="45"/>
      <c r="P1496" s="46"/>
    </row>
    <row r="1497" spans="1:16" ht="9.75" customHeight="1">
      <c r="A1497" s="5"/>
      <c r="B1497" s="40" t="s">
        <v>2</v>
      </c>
      <c r="C1497" s="40"/>
      <c r="D1497" s="41"/>
      <c r="E1497" s="42"/>
      <c r="F1497" s="42"/>
      <c r="G1497" s="42"/>
      <c r="H1497" s="42"/>
      <c r="I1497" s="42"/>
      <c r="J1497" s="42"/>
      <c r="K1497" s="42"/>
      <c r="L1497" s="42"/>
      <c r="M1497" s="43"/>
      <c r="N1497" s="44"/>
      <c r="O1497" s="45"/>
      <c r="P1497" s="46"/>
    </row>
    <row r="1498" spans="1:16" ht="9.75" customHeight="1">
      <c r="A1498" s="5"/>
      <c r="B1498" s="40" t="s">
        <v>495</v>
      </c>
      <c r="C1498" s="40">
        <v>4</v>
      </c>
      <c r="D1498" s="41">
        <v>2</v>
      </c>
      <c r="E1498" s="42">
        <v>1</v>
      </c>
      <c r="F1498" s="42">
        <v>0</v>
      </c>
      <c r="G1498" s="42">
        <v>0</v>
      </c>
      <c r="H1498" s="42">
        <v>0</v>
      </c>
      <c r="I1498" s="42">
        <v>0</v>
      </c>
      <c r="J1498" s="42">
        <v>0</v>
      </c>
      <c r="K1498" s="42">
        <v>1</v>
      </c>
      <c r="L1498" s="42">
        <v>1</v>
      </c>
      <c r="M1498" s="43">
        <v>0</v>
      </c>
      <c r="N1498" s="44">
        <f>MIN(D1498:M1498)</f>
        <v>0</v>
      </c>
      <c r="O1498" s="45">
        <f>C1498-N1498</f>
        <v>4</v>
      </c>
      <c r="P1498" s="46">
        <f>O1498/C1498</f>
        <v>1</v>
      </c>
    </row>
    <row r="1499" spans="1:16" ht="9.75" customHeight="1">
      <c r="A1499" s="5"/>
      <c r="B1499" s="40" t="s">
        <v>3</v>
      </c>
      <c r="C1499" s="40">
        <v>6</v>
      </c>
      <c r="D1499" s="41">
        <v>5</v>
      </c>
      <c r="E1499" s="42">
        <v>4</v>
      </c>
      <c r="F1499" s="42">
        <v>2</v>
      </c>
      <c r="G1499" s="42">
        <v>2</v>
      </c>
      <c r="H1499" s="42">
        <v>2</v>
      </c>
      <c r="I1499" s="42">
        <v>2</v>
      </c>
      <c r="J1499" s="42">
        <v>2</v>
      </c>
      <c r="K1499" s="42">
        <v>3</v>
      </c>
      <c r="L1499" s="42">
        <v>3</v>
      </c>
      <c r="M1499" s="43">
        <v>4</v>
      </c>
      <c r="N1499" s="44">
        <f>MIN(D1499:M1499)</f>
        <v>2</v>
      </c>
      <c r="O1499" s="45">
        <f>C1499-N1499</f>
        <v>4</v>
      </c>
      <c r="P1499" s="46">
        <f>O1499/C1499</f>
        <v>0.6666666666666666</v>
      </c>
    </row>
    <row r="1500" spans="1:16" ht="9.75" customHeight="1">
      <c r="A1500" s="5"/>
      <c r="B1500" s="40" t="s">
        <v>300</v>
      </c>
      <c r="C1500" s="40"/>
      <c r="D1500" s="41"/>
      <c r="E1500" s="42"/>
      <c r="F1500" s="42"/>
      <c r="G1500" s="42"/>
      <c r="H1500" s="42"/>
      <c r="I1500" s="42"/>
      <c r="J1500" s="42"/>
      <c r="K1500" s="42"/>
      <c r="L1500" s="42"/>
      <c r="M1500" s="43"/>
      <c r="N1500" s="44"/>
      <c r="O1500" s="45"/>
      <c r="P1500" s="46"/>
    </row>
    <row r="1501" spans="1:16" ht="9.75" customHeight="1">
      <c r="A1501" s="5"/>
      <c r="B1501" s="40" t="s">
        <v>300</v>
      </c>
      <c r="C1501" s="40"/>
      <c r="D1501" s="41"/>
      <c r="E1501" s="42"/>
      <c r="F1501" s="42"/>
      <c r="G1501" s="42"/>
      <c r="H1501" s="42"/>
      <c r="I1501" s="42"/>
      <c r="J1501" s="42"/>
      <c r="K1501" s="42"/>
      <c r="L1501" s="42"/>
      <c r="M1501" s="43"/>
      <c r="N1501" s="44"/>
      <c r="O1501" s="45"/>
      <c r="P1501" s="46"/>
    </row>
    <row r="1502" spans="1:16" ht="9.75" customHeight="1">
      <c r="A1502" s="5"/>
      <c r="B1502" s="40" t="s">
        <v>300</v>
      </c>
      <c r="C1502" s="40"/>
      <c r="D1502" s="41"/>
      <c r="E1502" s="42"/>
      <c r="F1502" s="42"/>
      <c r="G1502" s="42"/>
      <c r="H1502" s="42"/>
      <c r="I1502" s="42"/>
      <c r="J1502" s="42"/>
      <c r="K1502" s="42"/>
      <c r="L1502" s="42"/>
      <c r="M1502" s="43"/>
      <c r="N1502" s="44"/>
      <c r="O1502" s="45"/>
      <c r="P1502" s="46"/>
    </row>
    <row r="1503" spans="1:16" ht="9.75" customHeight="1">
      <c r="A1503" s="5"/>
      <c r="B1503" s="40" t="s">
        <v>300</v>
      </c>
      <c r="C1503" s="40"/>
      <c r="D1503" s="41"/>
      <c r="E1503" s="42"/>
      <c r="F1503" s="42"/>
      <c r="G1503" s="42"/>
      <c r="H1503" s="42"/>
      <c r="I1503" s="42"/>
      <c r="J1503" s="42"/>
      <c r="K1503" s="42"/>
      <c r="L1503" s="42"/>
      <c r="M1503" s="43"/>
      <c r="N1503" s="44"/>
      <c r="O1503" s="45"/>
      <c r="P1503" s="46"/>
    </row>
    <row r="1504" spans="1:16" ht="9.75" customHeight="1">
      <c r="A1504" s="5"/>
      <c r="B1504" s="40" t="s">
        <v>300</v>
      </c>
      <c r="C1504" s="40"/>
      <c r="D1504" s="41"/>
      <c r="E1504" s="42"/>
      <c r="F1504" s="42"/>
      <c r="G1504" s="42"/>
      <c r="H1504" s="42"/>
      <c r="I1504" s="42"/>
      <c r="J1504" s="42"/>
      <c r="K1504" s="42"/>
      <c r="L1504" s="42"/>
      <c r="M1504" s="43"/>
      <c r="N1504" s="44"/>
      <c r="O1504" s="45"/>
      <c r="P1504" s="46"/>
    </row>
    <row r="1505" spans="1:16" ht="9.75" customHeight="1">
      <c r="A1505" s="5"/>
      <c r="B1505" s="40" t="s">
        <v>301</v>
      </c>
      <c r="C1505" s="40"/>
      <c r="D1505" s="41"/>
      <c r="E1505" s="42"/>
      <c r="F1505" s="42"/>
      <c r="G1505" s="42"/>
      <c r="H1505" s="42"/>
      <c r="I1505" s="42"/>
      <c r="J1505" s="42"/>
      <c r="K1505" s="42"/>
      <c r="L1505" s="42"/>
      <c r="M1505" s="43"/>
      <c r="N1505" s="44"/>
      <c r="O1505" s="45"/>
      <c r="P1505" s="46"/>
    </row>
    <row r="1506" spans="1:16" ht="9.75" customHeight="1">
      <c r="A1506" s="5"/>
      <c r="B1506" s="40" t="s">
        <v>109</v>
      </c>
      <c r="C1506" s="40">
        <v>6</v>
      </c>
      <c r="D1506" s="41">
        <v>5</v>
      </c>
      <c r="E1506" s="42">
        <v>4</v>
      </c>
      <c r="F1506" s="42">
        <v>3</v>
      </c>
      <c r="G1506" s="42">
        <v>3</v>
      </c>
      <c r="H1506" s="42">
        <v>3</v>
      </c>
      <c r="I1506" s="42">
        <v>3</v>
      </c>
      <c r="J1506" s="42">
        <v>3</v>
      </c>
      <c r="K1506" s="42">
        <v>3</v>
      </c>
      <c r="L1506" s="42">
        <v>4</v>
      </c>
      <c r="M1506" s="43">
        <v>4</v>
      </c>
      <c r="N1506" s="44">
        <f>MIN(D1506:M1506)</f>
        <v>3</v>
      </c>
      <c r="O1506" s="45">
        <f>C1506-N1506</f>
        <v>3</v>
      </c>
      <c r="P1506" s="46">
        <f>O1506/C1506</f>
        <v>0.5</v>
      </c>
    </row>
    <row r="1507" spans="1:16" ht="9.75" customHeight="1">
      <c r="A1507" s="5"/>
      <c r="B1507" s="40" t="s">
        <v>296</v>
      </c>
      <c r="C1507" s="40"/>
      <c r="D1507" s="41"/>
      <c r="E1507" s="42"/>
      <c r="F1507" s="42"/>
      <c r="G1507" s="42"/>
      <c r="H1507" s="42"/>
      <c r="I1507" s="42"/>
      <c r="J1507" s="42"/>
      <c r="K1507" s="42"/>
      <c r="L1507" s="42"/>
      <c r="M1507" s="43"/>
      <c r="N1507" s="44"/>
      <c r="O1507" s="45"/>
      <c r="P1507" s="46"/>
    </row>
    <row r="1508" spans="1:16" ht="9.75" customHeight="1">
      <c r="A1508" s="5"/>
      <c r="B1508" s="40" t="s">
        <v>297</v>
      </c>
      <c r="C1508" s="40">
        <v>2</v>
      </c>
      <c r="D1508" s="41">
        <v>1</v>
      </c>
      <c r="E1508" s="42">
        <v>1</v>
      </c>
      <c r="F1508" s="42">
        <v>0</v>
      </c>
      <c r="G1508" s="42">
        <v>0</v>
      </c>
      <c r="H1508" s="42">
        <v>1</v>
      </c>
      <c r="I1508" s="42">
        <v>1</v>
      </c>
      <c r="J1508" s="42">
        <v>1</v>
      </c>
      <c r="K1508" s="42">
        <v>1</v>
      </c>
      <c r="L1508" s="42">
        <v>1</v>
      </c>
      <c r="M1508" s="43">
        <v>2</v>
      </c>
      <c r="N1508" s="44">
        <f>MIN(D1508:M1508)</f>
        <v>0</v>
      </c>
      <c r="O1508" s="45">
        <f>C1508-N1508</f>
        <v>2</v>
      </c>
      <c r="P1508" s="46">
        <f>O1508/C1508</f>
        <v>1</v>
      </c>
    </row>
    <row r="1509" spans="1:16" ht="9.75" customHeight="1">
      <c r="A1509" s="5"/>
      <c r="B1509" s="40" t="s">
        <v>4</v>
      </c>
      <c r="C1509" s="40"/>
      <c r="D1509" s="41"/>
      <c r="E1509" s="42"/>
      <c r="F1509" s="42"/>
      <c r="G1509" s="42"/>
      <c r="H1509" s="42"/>
      <c r="I1509" s="42"/>
      <c r="J1509" s="42"/>
      <c r="K1509" s="42"/>
      <c r="L1509" s="42"/>
      <c r="M1509" s="43"/>
      <c r="N1509" s="44"/>
      <c r="O1509" s="45"/>
      <c r="P1509" s="46"/>
    </row>
    <row r="1510" spans="1:16" ht="9.75" customHeight="1">
      <c r="A1510" s="47"/>
      <c r="B1510" s="48" t="s">
        <v>5</v>
      </c>
      <c r="C1510" s="48">
        <f aca="true" t="shared" si="147" ref="C1510:M1510">SUM(C1495:C1499,C1505:C1509)</f>
        <v>49</v>
      </c>
      <c r="D1510" s="49">
        <f t="shared" si="147"/>
        <v>27</v>
      </c>
      <c r="E1510" s="50">
        <f t="shared" si="147"/>
        <v>10</v>
      </c>
      <c r="F1510" s="50">
        <f t="shared" si="147"/>
        <v>5</v>
      </c>
      <c r="G1510" s="50">
        <f t="shared" si="147"/>
        <v>6</v>
      </c>
      <c r="H1510" s="50">
        <f t="shared" si="147"/>
        <v>7</v>
      </c>
      <c r="I1510" s="50">
        <f t="shared" si="147"/>
        <v>7</v>
      </c>
      <c r="J1510" s="50">
        <f t="shared" si="147"/>
        <v>7</v>
      </c>
      <c r="K1510" s="50">
        <f t="shared" si="147"/>
        <v>9</v>
      </c>
      <c r="L1510" s="50">
        <f t="shared" si="147"/>
        <v>10</v>
      </c>
      <c r="M1510" s="51">
        <f t="shared" si="147"/>
        <v>14</v>
      </c>
      <c r="N1510" s="52">
        <f>MIN(D1510:M1510)</f>
        <v>5</v>
      </c>
      <c r="O1510" s="53">
        <f>C1510-N1510</f>
        <v>44</v>
      </c>
      <c r="P1510" s="54">
        <f>O1510/C1510</f>
        <v>0.8979591836734694</v>
      </c>
    </row>
    <row r="1511" spans="1:16" ht="9.75" customHeight="1">
      <c r="A1511" s="39" t="s">
        <v>82</v>
      </c>
      <c r="B1511" s="55" t="s">
        <v>0</v>
      </c>
      <c r="C1511" s="55"/>
      <c r="D1511" s="56"/>
      <c r="E1511" s="57"/>
      <c r="F1511" s="57"/>
      <c r="G1511" s="57"/>
      <c r="H1511" s="57"/>
      <c r="I1511" s="57"/>
      <c r="J1511" s="57"/>
      <c r="K1511" s="57"/>
      <c r="L1511" s="57"/>
      <c r="M1511" s="58"/>
      <c r="N1511" s="59"/>
      <c r="O1511" s="60"/>
      <c r="P1511" s="61"/>
    </row>
    <row r="1512" spans="1:16" ht="9.75" customHeight="1">
      <c r="A1512" s="5"/>
      <c r="B1512" s="40" t="s">
        <v>1</v>
      </c>
      <c r="C1512" s="40"/>
      <c r="D1512" s="41"/>
      <c r="E1512" s="42"/>
      <c r="F1512" s="42"/>
      <c r="G1512" s="42"/>
      <c r="H1512" s="42"/>
      <c r="I1512" s="42"/>
      <c r="J1512" s="42"/>
      <c r="K1512" s="42"/>
      <c r="L1512" s="42"/>
      <c r="M1512" s="43"/>
      <c r="N1512" s="44"/>
      <c r="O1512" s="45"/>
      <c r="P1512" s="46"/>
    </row>
    <row r="1513" spans="1:16" ht="9.75" customHeight="1">
      <c r="A1513" s="5"/>
      <c r="B1513" s="40" t="s">
        <v>2</v>
      </c>
      <c r="C1513" s="40">
        <v>35</v>
      </c>
      <c r="D1513" s="41">
        <v>0</v>
      </c>
      <c r="E1513" s="42">
        <v>0</v>
      </c>
      <c r="F1513" s="42">
        <v>0</v>
      </c>
      <c r="G1513" s="42">
        <v>0</v>
      </c>
      <c r="H1513" s="42">
        <v>0</v>
      </c>
      <c r="I1513" s="42">
        <v>0</v>
      </c>
      <c r="J1513" s="42">
        <v>0</v>
      </c>
      <c r="K1513" s="42">
        <v>0</v>
      </c>
      <c r="L1513" s="42">
        <v>0</v>
      </c>
      <c r="M1513" s="43">
        <v>0</v>
      </c>
      <c r="N1513" s="44">
        <f>MIN(D1513:M1513)</f>
        <v>0</v>
      </c>
      <c r="O1513" s="45">
        <f>C1513-N1513</f>
        <v>35</v>
      </c>
      <c r="P1513" s="46">
        <f>O1513/C1513</f>
        <v>1</v>
      </c>
    </row>
    <row r="1514" spans="1:16" ht="9.75" customHeight="1">
      <c r="A1514" s="5"/>
      <c r="B1514" s="40" t="s">
        <v>495</v>
      </c>
      <c r="C1514" s="40">
        <v>7</v>
      </c>
      <c r="D1514" s="41">
        <v>4</v>
      </c>
      <c r="E1514" s="42">
        <v>3</v>
      </c>
      <c r="F1514" s="42">
        <v>2</v>
      </c>
      <c r="G1514" s="42">
        <v>0</v>
      </c>
      <c r="H1514" s="42">
        <v>1</v>
      </c>
      <c r="I1514" s="42">
        <v>1</v>
      </c>
      <c r="J1514" s="42">
        <v>1</v>
      </c>
      <c r="K1514" s="42">
        <v>2</v>
      </c>
      <c r="L1514" s="42">
        <v>1</v>
      </c>
      <c r="M1514" s="43">
        <v>1</v>
      </c>
      <c r="N1514" s="44">
        <f>MIN(D1514:M1514)</f>
        <v>0</v>
      </c>
      <c r="O1514" s="45">
        <f>C1514-N1514</f>
        <v>7</v>
      </c>
      <c r="P1514" s="46">
        <f>O1514/C1514</f>
        <v>1</v>
      </c>
    </row>
    <row r="1515" spans="1:16" ht="9.75" customHeight="1">
      <c r="A1515" s="5"/>
      <c r="B1515" s="40" t="s">
        <v>3</v>
      </c>
      <c r="C1515" s="40">
        <v>2</v>
      </c>
      <c r="D1515" s="41">
        <v>2</v>
      </c>
      <c r="E1515" s="42">
        <v>1</v>
      </c>
      <c r="F1515" s="42">
        <v>1</v>
      </c>
      <c r="G1515" s="42">
        <v>1</v>
      </c>
      <c r="H1515" s="42">
        <v>1</v>
      </c>
      <c r="I1515" s="42">
        <v>1</v>
      </c>
      <c r="J1515" s="42">
        <v>1</v>
      </c>
      <c r="K1515" s="42">
        <v>1</v>
      </c>
      <c r="L1515" s="42">
        <v>1</v>
      </c>
      <c r="M1515" s="43">
        <v>1</v>
      </c>
      <c r="N1515" s="44">
        <f>MIN(D1515:M1515)</f>
        <v>1</v>
      </c>
      <c r="O1515" s="45">
        <f>C1515-N1515</f>
        <v>1</v>
      </c>
      <c r="P1515" s="46">
        <f>O1515/C1515</f>
        <v>0.5</v>
      </c>
    </row>
    <row r="1516" spans="1:16" ht="9.75" customHeight="1">
      <c r="A1516" s="5"/>
      <c r="B1516" s="40" t="s">
        <v>300</v>
      </c>
      <c r="C1516" s="40"/>
      <c r="D1516" s="41"/>
      <c r="E1516" s="42"/>
      <c r="F1516" s="42"/>
      <c r="G1516" s="42"/>
      <c r="H1516" s="42"/>
      <c r="I1516" s="42"/>
      <c r="J1516" s="42"/>
      <c r="K1516" s="42"/>
      <c r="L1516" s="42"/>
      <c r="M1516" s="43"/>
      <c r="N1516" s="44"/>
      <c r="O1516" s="45"/>
      <c r="P1516" s="46"/>
    </row>
    <row r="1517" spans="1:16" ht="9.75" customHeight="1">
      <c r="A1517" s="5"/>
      <c r="B1517" s="40" t="s">
        <v>300</v>
      </c>
      <c r="C1517" s="40"/>
      <c r="D1517" s="41"/>
      <c r="E1517" s="42"/>
      <c r="F1517" s="42"/>
      <c r="G1517" s="42"/>
      <c r="H1517" s="42"/>
      <c r="I1517" s="42"/>
      <c r="J1517" s="42"/>
      <c r="K1517" s="42"/>
      <c r="L1517" s="42"/>
      <c r="M1517" s="43"/>
      <c r="N1517" s="44"/>
      <c r="O1517" s="45"/>
      <c r="P1517" s="46"/>
    </row>
    <row r="1518" spans="1:16" ht="9.75" customHeight="1">
      <c r="A1518" s="5"/>
      <c r="B1518" s="40" t="s">
        <v>300</v>
      </c>
      <c r="C1518" s="40"/>
      <c r="D1518" s="41"/>
      <c r="E1518" s="42"/>
      <c r="F1518" s="42"/>
      <c r="G1518" s="42"/>
      <c r="H1518" s="42"/>
      <c r="I1518" s="42"/>
      <c r="J1518" s="42"/>
      <c r="K1518" s="42"/>
      <c r="L1518" s="42"/>
      <c r="M1518" s="43"/>
      <c r="N1518" s="44"/>
      <c r="O1518" s="45"/>
      <c r="P1518" s="46"/>
    </row>
    <row r="1519" spans="1:16" ht="9.75" customHeight="1">
      <c r="A1519" s="5"/>
      <c r="B1519" s="40" t="s">
        <v>300</v>
      </c>
      <c r="C1519" s="40"/>
      <c r="D1519" s="41"/>
      <c r="E1519" s="42"/>
      <c r="F1519" s="42"/>
      <c r="G1519" s="42"/>
      <c r="H1519" s="42"/>
      <c r="I1519" s="42"/>
      <c r="J1519" s="42"/>
      <c r="K1519" s="42"/>
      <c r="L1519" s="42"/>
      <c r="M1519" s="43"/>
      <c r="N1519" s="44"/>
      <c r="O1519" s="45"/>
      <c r="P1519" s="46"/>
    </row>
    <row r="1520" spans="1:16" ht="9.75" customHeight="1">
      <c r="A1520" s="5"/>
      <c r="B1520" s="40" t="s">
        <v>300</v>
      </c>
      <c r="C1520" s="40"/>
      <c r="D1520" s="41"/>
      <c r="E1520" s="42"/>
      <c r="F1520" s="42"/>
      <c r="G1520" s="42"/>
      <c r="H1520" s="42"/>
      <c r="I1520" s="42"/>
      <c r="J1520" s="42"/>
      <c r="K1520" s="42"/>
      <c r="L1520" s="42"/>
      <c r="M1520" s="43"/>
      <c r="N1520" s="44"/>
      <c r="O1520" s="45"/>
      <c r="P1520" s="46"/>
    </row>
    <row r="1521" spans="1:16" ht="9.75" customHeight="1">
      <c r="A1521" s="5"/>
      <c r="B1521" s="40" t="s">
        <v>301</v>
      </c>
      <c r="C1521" s="40"/>
      <c r="D1521" s="41"/>
      <c r="E1521" s="42"/>
      <c r="F1521" s="42"/>
      <c r="G1521" s="42"/>
      <c r="H1521" s="42"/>
      <c r="I1521" s="42"/>
      <c r="J1521" s="42"/>
      <c r="K1521" s="42"/>
      <c r="L1521" s="42"/>
      <c r="M1521" s="43"/>
      <c r="N1521" s="44"/>
      <c r="O1521" s="45"/>
      <c r="P1521" s="46"/>
    </row>
    <row r="1522" spans="1:16" ht="9.75" customHeight="1">
      <c r="A1522" s="5"/>
      <c r="B1522" s="40" t="s">
        <v>109</v>
      </c>
      <c r="C1522" s="40">
        <v>6</v>
      </c>
      <c r="D1522" s="41">
        <v>2</v>
      </c>
      <c r="E1522" s="42">
        <v>3</v>
      </c>
      <c r="F1522" s="42">
        <v>3</v>
      </c>
      <c r="G1522" s="42">
        <v>2</v>
      </c>
      <c r="H1522" s="42">
        <v>2</v>
      </c>
      <c r="I1522" s="42">
        <v>2</v>
      </c>
      <c r="J1522" s="42">
        <v>2</v>
      </c>
      <c r="K1522" s="42">
        <v>2</v>
      </c>
      <c r="L1522" s="42">
        <v>2</v>
      </c>
      <c r="M1522" s="43">
        <v>3</v>
      </c>
      <c r="N1522" s="44">
        <f>MIN(D1522:M1522)</f>
        <v>2</v>
      </c>
      <c r="O1522" s="45">
        <f>C1522-N1522</f>
        <v>4</v>
      </c>
      <c r="P1522" s="46">
        <f>O1522/C1522</f>
        <v>0.6666666666666666</v>
      </c>
    </row>
    <row r="1523" spans="1:16" ht="9.75" customHeight="1">
      <c r="A1523" s="5"/>
      <c r="B1523" s="40" t="s">
        <v>296</v>
      </c>
      <c r="C1523" s="40"/>
      <c r="D1523" s="41"/>
      <c r="E1523" s="42"/>
      <c r="F1523" s="42"/>
      <c r="G1523" s="42"/>
      <c r="H1523" s="42"/>
      <c r="I1523" s="42"/>
      <c r="J1523" s="42"/>
      <c r="K1523" s="42"/>
      <c r="L1523" s="42"/>
      <c r="M1523" s="43"/>
      <c r="N1523" s="44"/>
      <c r="O1523" s="45"/>
      <c r="P1523" s="46"/>
    </row>
    <row r="1524" spans="1:16" ht="9.75" customHeight="1">
      <c r="A1524" s="5"/>
      <c r="B1524" s="40" t="s">
        <v>297</v>
      </c>
      <c r="C1524" s="40"/>
      <c r="D1524" s="41"/>
      <c r="E1524" s="42"/>
      <c r="F1524" s="42"/>
      <c r="G1524" s="42"/>
      <c r="H1524" s="42"/>
      <c r="I1524" s="42"/>
      <c r="J1524" s="42"/>
      <c r="K1524" s="42"/>
      <c r="L1524" s="42"/>
      <c r="M1524" s="43"/>
      <c r="N1524" s="44"/>
      <c r="O1524" s="45"/>
      <c r="P1524" s="46"/>
    </row>
    <row r="1525" spans="1:16" ht="9.75" customHeight="1">
      <c r="A1525" s="5"/>
      <c r="B1525" s="40" t="s">
        <v>4</v>
      </c>
      <c r="C1525" s="40">
        <v>5</v>
      </c>
      <c r="D1525" s="41">
        <v>3</v>
      </c>
      <c r="E1525" s="42">
        <v>3</v>
      </c>
      <c r="F1525" s="42">
        <v>2</v>
      </c>
      <c r="G1525" s="42">
        <v>1</v>
      </c>
      <c r="H1525" s="42">
        <v>2</v>
      </c>
      <c r="I1525" s="42">
        <v>3</v>
      </c>
      <c r="J1525" s="42">
        <v>3</v>
      </c>
      <c r="K1525" s="42">
        <v>3</v>
      </c>
      <c r="L1525" s="42">
        <v>3</v>
      </c>
      <c r="M1525" s="43">
        <v>2</v>
      </c>
      <c r="N1525" s="44">
        <f>MIN(D1525:M1525)</f>
        <v>1</v>
      </c>
      <c r="O1525" s="45">
        <f>C1525-N1525</f>
        <v>4</v>
      </c>
      <c r="P1525" s="46">
        <f>O1525/C1525</f>
        <v>0.8</v>
      </c>
    </row>
    <row r="1526" spans="1:16" ht="9.75" customHeight="1">
      <c r="A1526" s="47"/>
      <c r="B1526" s="48" t="s">
        <v>5</v>
      </c>
      <c r="C1526" s="48">
        <f aca="true" t="shared" si="148" ref="C1526:M1526">SUM(C1511:C1515,C1521:C1525)</f>
        <v>55</v>
      </c>
      <c r="D1526" s="49">
        <f t="shared" si="148"/>
        <v>11</v>
      </c>
      <c r="E1526" s="50">
        <f t="shared" si="148"/>
        <v>10</v>
      </c>
      <c r="F1526" s="50">
        <f t="shared" si="148"/>
        <v>8</v>
      </c>
      <c r="G1526" s="50">
        <f t="shared" si="148"/>
        <v>4</v>
      </c>
      <c r="H1526" s="50">
        <f t="shared" si="148"/>
        <v>6</v>
      </c>
      <c r="I1526" s="50">
        <f t="shared" si="148"/>
        <v>7</v>
      </c>
      <c r="J1526" s="50">
        <f t="shared" si="148"/>
        <v>7</v>
      </c>
      <c r="K1526" s="50">
        <f t="shared" si="148"/>
        <v>8</v>
      </c>
      <c r="L1526" s="50">
        <f t="shared" si="148"/>
        <v>7</v>
      </c>
      <c r="M1526" s="51">
        <f t="shared" si="148"/>
        <v>7</v>
      </c>
      <c r="N1526" s="52">
        <f>MIN(D1526:M1526)</f>
        <v>4</v>
      </c>
      <c r="O1526" s="53">
        <f>C1526-N1526</f>
        <v>51</v>
      </c>
      <c r="P1526" s="54">
        <f>O1526/C1526</f>
        <v>0.9272727272727272</v>
      </c>
    </row>
    <row r="1527" spans="1:16" ht="9.75" customHeight="1">
      <c r="A1527" s="39" t="s">
        <v>83</v>
      </c>
      <c r="B1527" s="55" t="s">
        <v>0</v>
      </c>
      <c r="C1527" s="55"/>
      <c r="D1527" s="56"/>
      <c r="E1527" s="57"/>
      <c r="F1527" s="57"/>
      <c r="G1527" s="57"/>
      <c r="H1527" s="57"/>
      <c r="I1527" s="57"/>
      <c r="J1527" s="57"/>
      <c r="K1527" s="57"/>
      <c r="L1527" s="57"/>
      <c r="M1527" s="58"/>
      <c r="N1527" s="59"/>
      <c r="O1527" s="60"/>
      <c r="P1527" s="61"/>
    </row>
    <row r="1528" spans="1:16" ht="9.75" customHeight="1">
      <c r="A1528" s="5"/>
      <c r="B1528" s="40" t="s">
        <v>1</v>
      </c>
      <c r="C1528" s="40"/>
      <c r="D1528" s="41"/>
      <c r="E1528" s="42"/>
      <c r="F1528" s="42"/>
      <c r="G1528" s="42"/>
      <c r="H1528" s="42"/>
      <c r="I1528" s="42"/>
      <c r="J1528" s="42"/>
      <c r="K1528" s="42"/>
      <c r="L1528" s="42"/>
      <c r="M1528" s="43"/>
      <c r="N1528" s="44"/>
      <c r="O1528" s="45"/>
      <c r="P1528" s="46"/>
    </row>
    <row r="1529" spans="1:16" ht="9.75" customHeight="1">
      <c r="A1529" s="5"/>
      <c r="B1529" s="40" t="s">
        <v>2</v>
      </c>
      <c r="C1529" s="40"/>
      <c r="D1529" s="41"/>
      <c r="E1529" s="42"/>
      <c r="F1529" s="42"/>
      <c r="G1529" s="42"/>
      <c r="H1529" s="42"/>
      <c r="I1529" s="42"/>
      <c r="J1529" s="42"/>
      <c r="K1529" s="42"/>
      <c r="L1529" s="42"/>
      <c r="M1529" s="43"/>
      <c r="N1529" s="44"/>
      <c r="O1529" s="45"/>
      <c r="P1529" s="46"/>
    </row>
    <row r="1530" spans="1:16" ht="9.75" customHeight="1">
      <c r="A1530" s="5"/>
      <c r="B1530" s="40" t="s">
        <v>495</v>
      </c>
      <c r="C1530" s="40"/>
      <c r="D1530" s="41"/>
      <c r="E1530" s="42"/>
      <c r="F1530" s="42"/>
      <c r="G1530" s="42"/>
      <c r="H1530" s="42"/>
      <c r="I1530" s="42"/>
      <c r="J1530" s="42"/>
      <c r="K1530" s="42"/>
      <c r="L1530" s="42"/>
      <c r="M1530" s="43"/>
      <c r="N1530" s="44"/>
      <c r="O1530" s="45"/>
      <c r="P1530" s="46"/>
    </row>
    <row r="1531" spans="1:16" ht="9.75" customHeight="1">
      <c r="A1531" s="5"/>
      <c r="B1531" s="40" t="s">
        <v>3</v>
      </c>
      <c r="C1531" s="40">
        <v>4</v>
      </c>
      <c r="D1531" s="41">
        <v>3</v>
      </c>
      <c r="E1531" s="42">
        <v>2</v>
      </c>
      <c r="F1531" s="42">
        <v>2</v>
      </c>
      <c r="G1531" s="42">
        <v>2</v>
      </c>
      <c r="H1531" s="42">
        <v>1</v>
      </c>
      <c r="I1531" s="42">
        <v>1</v>
      </c>
      <c r="J1531" s="42">
        <v>1</v>
      </c>
      <c r="K1531" s="42">
        <v>1</v>
      </c>
      <c r="L1531" s="42">
        <v>1</v>
      </c>
      <c r="M1531" s="43">
        <v>1</v>
      </c>
      <c r="N1531" s="44">
        <f>MIN(D1531:M1531)</f>
        <v>1</v>
      </c>
      <c r="O1531" s="45">
        <f>C1531-N1531</f>
        <v>3</v>
      </c>
      <c r="P1531" s="46">
        <f>O1531/C1531</f>
        <v>0.75</v>
      </c>
    </row>
    <row r="1532" spans="1:16" ht="9.75" customHeight="1">
      <c r="A1532" s="5"/>
      <c r="B1532" s="40" t="s">
        <v>300</v>
      </c>
      <c r="C1532" s="40"/>
      <c r="D1532" s="41"/>
      <c r="E1532" s="42"/>
      <c r="F1532" s="42"/>
      <c r="G1532" s="42"/>
      <c r="H1532" s="42"/>
      <c r="I1532" s="42"/>
      <c r="J1532" s="42"/>
      <c r="K1532" s="42"/>
      <c r="L1532" s="42"/>
      <c r="M1532" s="43"/>
      <c r="N1532" s="44"/>
      <c r="O1532" s="45"/>
      <c r="P1532" s="46"/>
    </row>
    <row r="1533" spans="1:16" ht="9.75" customHeight="1">
      <c r="A1533" s="5"/>
      <c r="B1533" s="40" t="s">
        <v>300</v>
      </c>
      <c r="C1533" s="40"/>
      <c r="D1533" s="41"/>
      <c r="E1533" s="42"/>
      <c r="F1533" s="42"/>
      <c r="G1533" s="42"/>
      <c r="H1533" s="42"/>
      <c r="I1533" s="42"/>
      <c r="J1533" s="42"/>
      <c r="K1533" s="42"/>
      <c r="L1533" s="42"/>
      <c r="M1533" s="43"/>
      <c r="N1533" s="44"/>
      <c r="O1533" s="45"/>
      <c r="P1533" s="46"/>
    </row>
    <row r="1534" spans="1:16" ht="9.75" customHeight="1">
      <c r="A1534" s="5"/>
      <c r="B1534" s="40" t="s">
        <v>300</v>
      </c>
      <c r="C1534" s="40"/>
      <c r="D1534" s="41"/>
      <c r="E1534" s="42"/>
      <c r="F1534" s="42"/>
      <c r="G1534" s="42"/>
      <c r="H1534" s="42"/>
      <c r="I1534" s="42"/>
      <c r="J1534" s="42"/>
      <c r="K1534" s="42"/>
      <c r="L1534" s="42"/>
      <c r="M1534" s="43"/>
      <c r="N1534" s="44"/>
      <c r="O1534" s="45"/>
      <c r="P1534" s="46"/>
    </row>
    <row r="1535" spans="1:16" ht="9.75" customHeight="1">
      <c r="A1535" s="5"/>
      <c r="B1535" s="40" t="s">
        <v>300</v>
      </c>
      <c r="C1535" s="40"/>
      <c r="D1535" s="41"/>
      <c r="E1535" s="42"/>
      <c r="F1535" s="42"/>
      <c r="G1535" s="42"/>
      <c r="H1535" s="42"/>
      <c r="I1535" s="42"/>
      <c r="J1535" s="42"/>
      <c r="K1535" s="42"/>
      <c r="L1535" s="42"/>
      <c r="M1535" s="43"/>
      <c r="N1535" s="44"/>
      <c r="O1535" s="45"/>
      <c r="P1535" s="46"/>
    </row>
    <row r="1536" spans="1:16" ht="9.75" customHeight="1">
      <c r="A1536" s="5"/>
      <c r="B1536" s="40" t="s">
        <v>300</v>
      </c>
      <c r="C1536" s="40"/>
      <c r="D1536" s="41"/>
      <c r="E1536" s="42"/>
      <c r="F1536" s="42"/>
      <c r="G1536" s="42"/>
      <c r="H1536" s="42"/>
      <c r="I1536" s="42"/>
      <c r="J1536" s="42"/>
      <c r="K1536" s="42"/>
      <c r="L1536" s="42"/>
      <c r="M1536" s="43"/>
      <c r="N1536" s="44"/>
      <c r="O1536" s="45"/>
      <c r="P1536" s="46"/>
    </row>
    <row r="1537" spans="1:16" ht="9.75" customHeight="1">
      <c r="A1537" s="5"/>
      <c r="B1537" s="40" t="s">
        <v>301</v>
      </c>
      <c r="C1537" s="40"/>
      <c r="D1537" s="41"/>
      <c r="E1537" s="42"/>
      <c r="F1537" s="42"/>
      <c r="G1537" s="42"/>
      <c r="H1537" s="42"/>
      <c r="I1537" s="42"/>
      <c r="J1537" s="42"/>
      <c r="K1537" s="42"/>
      <c r="L1537" s="42"/>
      <c r="M1537" s="43"/>
      <c r="N1537" s="44"/>
      <c r="O1537" s="45"/>
      <c r="P1537" s="46"/>
    </row>
    <row r="1538" spans="1:16" ht="9.75" customHeight="1">
      <c r="A1538" s="5"/>
      <c r="B1538" s="40" t="s">
        <v>109</v>
      </c>
      <c r="C1538" s="40"/>
      <c r="D1538" s="41"/>
      <c r="E1538" s="42"/>
      <c r="F1538" s="42"/>
      <c r="G1538" s="42"/>
      <c r="H1538" s="42"/>
      <c r="I1538" s="42"/>
      <c r="J1538" s="42"/>
      <c r="K1538" s="42"/>
      <c r="L1538" s="42"/>
      <c r="M1538" s="43"/>
      <c r="N1538" s="44"/>
      <c r="O1538" s="45"/>
      <c r="P1538" s="46"/>
    </row>
    <row r="1539" spans="1:16" ht="9.75" customHeight="1">
      <c r="A1539" s="5"/>
      <c r="B1539" s="40" t="s">
        <v>296</v>
      </c>
      <c r="C1539" s="40"/>
      <c r="D1539" s="41"/>
      <c r="E1539" s="42"/>
      <c r="F1539" s="42"/>
      <c r="G1539" s="42"/>
      <c r="H1539" s="42"/>
      <c r="I1539" s="42"/>
      <c r="J1539" s="42"/>
      <c r="K1539" s="42"/>
      <c r="L1539" s="42"/>
      <c r="M1539" s="43"/>
      <c r="N1539" s="44"/>
      <c r="O1539" s="45"/>
      <c r="P1539" s="46"/>
    </row>
    <row r="1540" spans="1:16" ht="9.75" customHeight="1">
      <c r="A1540" s="5"/>
      <c r="B1540" s="40" t="s">
        <v>297</v>
      </c>
      <c r="C1540" s="40">
        <v>1</v>
      </c>
      <c r="D1540" s="41">
        <v>1</v>
      </c>
      <c r="E1540" s="42">
        <v>1</v>
      </c>
      <c r="F1540" s="42">
        <v>1</v>
      </c>
      <c r="G1540" s="42">
        <v>1</v>
      </c>
      <c r="H1540" s="42">
        <v>0</v>
      </c>
      <c r="I1540" s="42">
        <v>1</v>
      </c>
      <c r="J1540" s="42">
        <v>1</v>
      </c>
      <c r="K1540" s="42">
        <v>1</v>
      </c>
      <c r="L1540" s="42">
        <v>1</v>
      </c>
      <c r="M1540" s="43">
        <v>1</v>
      </c>
      <c r="N1540" s="44">
        <f>MIN(D1540:M1540)</f>
        <v>0</v>
      </c>
      <c r="O1540" s="45">
        <f>C1540-N1540</f>
        <v>1</v>
      </c>
      <c r="P1540" s="46">
        <f>O1540/C1540</f>
        <v>1</v>
      </c>
    </row>
    <row r="1541" spans="1:16" ht="9.75" customHeight="1">
      <c r="A1541" s="5"/>
      <c r="B1541" s="40" t="s">
        <v>4</v>
      </c>
      <c r="C1541" s="40"/>
      <c r="D1541" s="41"/>
      <c r="E1541" s="42"/>
      <c r="F1541" s="42"/>
      <c r="G1541" s="42"/>
      <c r="H1541" s="42"/>
      <c r="I1541" s="42"/>
      <c r="J1541" s="42"/>
      <c r="K1541" s="42"/>
      <c r="L1541" s="42"/>
      <c r="M1541" s="43"/>
      <c r="N1541" s="44"/>
      <c r="O1541" s="45"/>
      <c r="P1541" s="46"/>
    </row>
    <row r="1542" spans="1:16" ht="9.75" customHeight="1">
      <c r="A1542" s="47"/>
      <c r="B1542" s="48" t="s">
        <v>5</v>
      </c>
      <c r="C1542" s="48">
        <f aca="true" t="shared" si="149" ref="C1542:M1542">SUM(C1527:C1531,C1537:C1541)</f>
        <v>5</v>
      </c>
      <c r="D1542" s="49">
        <f t="shared" si="149"/>
        <v>4</v>
      </c>
      <c r="E1542" s="50">
        <f t="shared" si="149"/>
        <v>3</v>
      </c>
      <c r="F1542" s="50">
        <f t="shared" si="149"/>
        <v>3</v>
      </c>
      <c r="G1542" s="50">
        <f t="shared" si="149"/>
        <v>3</v>
      </c>
      <c r="H1542" s="50">
        <f t="shared" si="149"/>
        <v>1</v>
      </c>
      <c r="I1542" s="50">
        <f t="shared" si="149"/>
        <v>2</v>
      </c>
      <c r="J1542" s="50">
        <f t="shared" si="149"/>
        <v>2</v>
      </c>
      <c r="K1542" s="50">
        <f t="shared" si="149"/>
        <v>2</v>
      </c>
      <c r="L1542" s="50">
        <f t="shared" si="149"/>
        <v>2</v>
      </c>
      <c r="M1542" s="51">
        <f t="shared" si="149"/>
        <v>2</v>
      </c>
      <c r="N1542" s="52">
        <f>MIN(D1542:M1542)</f>
        <v>1</v>
      </c>
      <c r="O1542" s="53">
        <f>C1542-N1542</f>
        <v>4</v>
      </c>
      <c r="P1542" s="54">
        <f>O1542/C1542</f>
        <v>0.8</v>
      </c>
    </row>
    <row r="1543" spans="1:16" ht="9.75" customHeight="1">
      <c r="A1543" s="39" t="s">
        <v>461</v>
      </c>
      <c r="B1543" s="55" t="s">
        <v>0</v>
      </c>
      <c r="C1543" s="55">
        <v>44</v>
      </c>
      <c r="D1543" s="56">
        <v>25</v>
      </c>
      <c r="E1543" s="57">
        <v>14</v>
      </c>
      <c r="F1543" s="57">
        <v>4</v>
      </c>
      <c r="G1543" s="57">
        <v>0</v>
      </c>
      <c r="H1543" s="57">
        <v>0</v>
      </c>
      <c r="I1543" s="57">
        <v>0</v>
      </c>
      <c r="J1543" s="57">
        <v>0</v>
      </c>
      <c r="K1543" s="57">
        <v>3</v>
      </c>
      <c r="L1543" s="57">
        <v>6</v>
      </c>
      <c r="M1543" s="58">
        <v>3</v>
      </c>
      <c r="N1543" s="44">
        <f>MIN(D1543:M1543)</f>
        <v>0</v>
      </c>
      <c r="O1543" s="45">
        <f>C1543-N1543</f>
        <v>44</v>
      </c>
      <c r="P1543" s="46">
        <f>O1543/C1543</f>
        <v>1</v>
      </c>
    </row>
    <row r="1544" spans="1:16" ht="9.75" customHeight="1">
      <c r="A1544" s="5"/>
      <c r="B1544" s="40" t="s">
        <v>1</v>
      </c>
      <c r="C1544" s="40"/>
      <c r="D1544" s="41"/>
      <c r="E1544" s="42"/>
      <c r="F1544" s="42"/>
      <c r="G1544" s="42"/>
      <c r="H1544" s="42"/>
      <c r="I1544" s="42"/>
      <c r="J1544" s="42"/>
      <c r="K1544" s="42"/>
      <c r="L1544" s="42"/>
      <c r="M1544" s="43"/>
      <c r="N1544" s="44"/>
      <c r="O1544" s="45"/>
      <c r="P1544" s="46"/>
    </row>
    <row r="1545" spans="1:16" ht="9.75" customHeight="1">
      <c r="A1545" s="5"/>
      <c r="B1545" s="40" t="s">
        <v>2</v>
      </c>
      <c r="C1545" s="40"/>
      <c r="D1545" s="41"/>
      <c r="E1545" s="42"/>
      <c r="F1545" s="42"/>
      <c r="G1545" s="42"/>
      <c r="H1545" s="42"/>
      <c r="I1545" s="42"/>
      <c r="J1545" s="42"/>
      <c r="K1545" s="42"/>
      <c r="L1545" s="42"/>
      <c r="M1545" s="43"/>
      <c r="N1545" s="44"/>
      <c r="O1545" s="45"/>
      <c r="P1545" s="46"/>
    </row>
    <row r="1546" spans="1:16" ht="9.75" customHeight="1">
      <c r="A1546" s="5"/>
      <c r="B1546" s="40" t="s">
        <v>495</v>
      </c>
      <c r="C1546" s="40">
        <v>6</v>
      </c>
      <c r="D1546" s="41">
        <v>2</v>
      </c>
      <c r="E1546" s="42">
        <v>1</v>
      </c>
      <c r="F1546" s="42">
        <v>2</v>
      </c>
      <c r="G1546" s="42">
        <v>0</v>
      </c>
      <c r="H1546" s="42">
        <v>0</v>
      </c>
      <c r="I1546" s="42">
        <v>0</v>
      </c>
      <c r="J1546" s="42">
        <v>0</v>
      </c>
      <c r="K1546" s="42">
        <v>2</v>
      </c>
      <c r="L1546" s="42">
        <v>1</v>
      </c>
      <c r="M1546" s="43">
        <v>0</v>
      </c>
      <c r="N1546" s="44">
        <f>MIN(D1546:M1546)</f>
        <v>0</v>
      </c>
      <c r="O1546" s="45">
        <f>C1546-N1546</f>
        <v>6</v>
      </c>
      <c r="P1546" s="46">
        <f>O1546/C1546</f>
        <v>1</v>
      </c>
    </row>
    <row r="1547" spans="1:16" ht="9.75" customHeight="1">
      <c r="A1547" s="5"/>
      <c r="B1547" s="40" t="s">
        <v>3</v>
      </c>
      <c r="C1547" s="40">
        <v>3</v>
      </c>
      <c r="D1547" s="41">
        <v>2</v>
      </c>
      <c r="E1547" s="42">
        <v>2</v>
      </c>
      <c r="F1547" s="42">
        <v>2</v>
      </c>
      <c r="G1547" s="42">
        <v>2</v>
      </c>
      <c r="H1547" s="42">
        <v>2</v>
      </c>
      <c r="I1547" s="42">
        <v>2</v>
      </c>
      <c r="J1547" s="42">
        <v>1</v>
      </c>
      <c r="K1547" s="42">
        <v>1</v>
      </c>
      <c r="L1547" s="42">
        <v>2</v>
      </c>
      <c r="M1547" s="43">
        <v>2</v>
      </c>
      <c r="N1547" s="44">
        <f>MIN(D1547:M1547)</f>
        <v>1</v>
      </c>
      <c r="O1547" s="45">
        <f>C1547-N1547</f>
        <v>2</v>
      </c>
      <c r="P1547" s="46">
        <f>O1547/C1547</f>
        <v>0.6666666666666666</v>
      </c>
    </row>
    <row r="1548" spans="1:16" ht="9.75" customHeight="1">
      <c r="A1548" s="5"/>
      <c r="B1548" s="40" t="s">
        <v>300</v>
      </c>
      <c r="C1548" s="40"/>
      <c r="D1548" s="41"/>
      <c r="E1548" s="42"/>
      <c r="F1548" s="42"/>
      <c r="G1548" s="42"/>
      <c r="H1548" s="42"/>
      <c r="I1548" s="42"/>
      <c r="J1548" s="42"/>
      <c r="K1548" s="42"/>
      <c r="L1548" s="42"/>
      <c r="M1548" s="43"/>
      <c r="N1548" s="44"/>
      <c r="O1548" s="45"/>
      <c r="P1548" s="46"/>
    </row>
    <row r="1549" spans="1:16" ht="9.75" customHeight="1">
      <c r="A1549" s="5"/>
      <c r="B1549" s="40" t="s">
        <v>300</v>
      </c>
      <c r="C1549" s="40"/>
      <c r="D1549" s="41"/>
      <c r="E1549" s="42"/>
      <c r="F1549" s="42"/>
      <c r="G1549" s="42"/>
      <c r="H1549" s="42"/>
      <c r="I1549" s="42"/>
      <c r="J1549" s="42"/>
      <c r="K1549" s="42"/>
      <c r="L1549" s="42"/>
      <c r="M1549" s="43"/>
      <c r="N1549" s="44"/>
      <c r="O1549" s="45"/>
      <c r="P1549" s="46"/>
    </row>
    <row r="1550" spans="1:16" ht="9.75" customHeight="1">
      <c r="A1550" s="5"/>
      <c r="B1550" s="40" t="s">
        <v>300</v>
      </c>
      <c r="C1550" s="40"/>
      <c r="D1550" s="41"/>
      <c r="E1550" s="42"/>
      <c r="F1550" s="42"/>
      <c r="G1550" s="42"/>
      <c r="H1550" s="42"/>
      <c r="I1550" s="42"/>
      <c r="J1550" s="42"/>
      <c r="K1550" s="42"/>
      <c r="L1550" s="42"/>
      <c r="M1550" s="43"/>
      <c r="N1550" s="44"/>
      <c r="O1550" s="45"/>
      <c r="P1550" s="46"/>
    </row>
    <row r="1551" spans="1:16" ht="9.75" customHeight="1">
      <c r="A1551" s="5"/>
      <c r="B1551" s="40" t="s">
        <v>300</v>
      </c>
      <c r="C1551" s="40"/>
      <c r="D1551" s="41"/>
      <c r="E1551" s="42"/>
      <c r="F1551" s="42"/>
      <c r="G1551" s="42"/>
      <c r="H1551" s="42"/>
      <c r="I1551" s="42"/>
      <c r="J1551" s="42"/>
      <c r="K1551" s="42"/>
      <c r="L1551" s="42"/>
      <c r="M1551" s="43"/>
      <c r="N1551" s="44"/>
      <c r="O1551" s="45"/>
      <c r="P1551" s="46"/>
    </row>
    <row r="1552" spans="1:16" ht="9.75" customHeight="1">
      <c r="A1552" s="5"/>
      <c r="B1552" s="40" t="s">
        <v>300</v>
      </c>
      <c r="C1552" s="40"/>
      <c r="D1552" s="41"/>
      <c r="E1552" s="42"/>
      <c r="F1552" s="42"/>
      <c r="G1552" s="42"/>
      <c r="H1552" s="42"/>
      <c r="I1552" s="42"/>
      <c r="J1552" s="42"/>
      <c r="K1552" s="42"/>
      <c r="L1552" s="42"/>
      <c r="M1552" s="43"/>
      <c r="N1552" s="44"/>
      <c r="O1552" s="45"/>
      <c r="P1552" s="46"/>
    </row>
    <row r="1553" spans="1:16" ht="9.75" customHeight="1">
      <c r="A1553" s="5"/>
      <c r="B1553" s="40" t="s">
        <v>301</v>
      </c>
      <c r="C1553" s="40"/>
      <c r="D1553" s="41"/>
      <c r="E1553" s="42"/>
      <c r="F1553" s="42"/>
      <c r="G1553" s="42"/>
      <c r="H1553" s="42"/>
      <c r="I1553" s="42"/>
      <c r="J1553" s="42"/>
      <c r="K1553" s="42"/>
      <c r="L1553" s="42"/>
      <c r="M1553" s="43"/>
      <c r="N1553" s="44"/>
      <c r="O1553" s="45"/>
      <c r="P1553" s="46"/>
    </row>
    <row r="1554" spans="1:16" ht="9.75" customHeight="1">
      <c r="A1554" s="5"/>
      <c r="B1554" s="40" t="s">
        <v>109</v>
      </c>
      <c r="C1554" s="40">
        <v>3</v>
      </c>
      <c r="D1554" s="41">
        <v>2</v>
      </c>
      <c r="E1554" s="42">
        <v>2</v>
      </c>
      <c r="F1554" s="42">
        <v>2</v>
      </c>
      <c r="G1554" s="42">
        <v>2</v>
      </c>
      <c r="H1554" s="42">
        <v>2</v>
      </c>
      <c r="I1554" s="42">
        <v>2</v>
      </c>
      <c r="J1554" s="42">
        <v>2</v>
      </c>
      <c r="K1554" s="42">
        <v>3</v>
      </c>
      <c r="L1554" s="42">
        <v>3</v>
      </c>
      <c r="M1554" s="43">
        <v>2</v>
      </c>
      <c r="N1554" s="44">
        <f>MIN(D1554:M1554)</f>
        <v>2</v>
      </c>
      <c r="O1554" s="45">
        <f>C1554-N1554</f>
        <v>1</v>
      </c>
      <c r="P1554" s="46">
        <f>O1554/C1554</f>
        <v>0.3333333333333333</v>
      </c>
    </row>
    <row r="1555" spans="1:16" ht="9.75" customHeight="1">
      <c r="A1555" s="5"/>
      <c r="B1555" s="40" t="s">
        <v>296</v>
      </c>
      <c r="C1555" s="40"/>
      <c r="D1555" s="41"/>
      <c r="E1555" s="42"/>
      <c r="F1555" s="42"/>
      <c r="G1555" s="42"/>
      <c r="H1555" s="42"/>
      <c r="I1555" s="42"/>
      <c r="J1555" s="42"/>
      <c r="K1555" s="42"/>
      <c r="L1555" s="42"/>
      <c r="M1555" s="43"/>
      <c r="N1555" s="44"/>
      <c r="O1555" s="45"/>
      <c r="P1555" s="46"/>
    </row>
    <row r="1556" spans="1:16" ht="9.75" customHeight="1">
      <c r="A1556" s="5"/>
      <c r="B1556" s="40" t="s">
        <v>297</v>
      </c>
      <c r="C1556" s="40">
        <v>3</v>
      </c>
      <c r="D1556" s="41">
        <v>3</v>
      </c>
      <c r="E1556" s="42">
        <v>3</v>
      </c>
      <c r="F1556" s="42">
        <v>2</v>
      </c>
      <c r="G1556" s="42">
        <v>2</v>
      </c>
      <c r="H1556" s="42">
        <v>2</v>
      </c>
      <c r="I1556" s="42">
        <v>1</v>
      </c>
      <c r="J1556" s="42">
        <v>2</v>
      </c>
      <c r="K1556" s="42">
        <v>3</v>
      </c>
      <c r="L1556" s="42">
        <v>3</v>
      </c>
      <c r="M1556" s="43">
        <v>3</v>
      </c>
      <c r="N1556" s="44">
        <f>MIN(D1556:M1556)</f>
        <v>1</v>
      </c>
      <c r="O1556" s="45">
        <f>C1556-N1556</f>
        <v>2</v>
      </c>
      <c r="P1556" s="46">
        <f>O1556/C1556</f>
        <v>0.6666666666666666</v>
      </c>
    </row>
    <row r="1557" spans="1:16" ht="9.75" customHeight="1">
      <c r="A1557" s="5"/>
      <c r="B1557" s="40" t="s">
        <v>4</v>
      </c>
      <c r="C1557" s="40">
        <v>3</v>
      </c>
      <c r="D1557" s="41">
        <v>2</v>
      </c>
      <c r="E1557" s="42">
        <v>2</v>
      </c>
      <c r="F1557" s="42">
        <v>2</v>
      </c>
      <c r="G1557" s="42">
        <v>2</v>
      </c>
      <c r="H1557" s="42">
        <v>1</v>
      </c>
      <c r="I1557" s="42">
        <v>1</v>
      </c>
      <c r="J1557" s="42">
        <v>1</v>
      </c>
      <c r="K1557" s="42">
        <v>2</v>
      </c>
      <c r="L1557" s="42">
        <v>0</v>
      </c>
      <c r="M1557" s="43">
        <v>2</v>
      </c>
      <c r="N1557" s="44">
        <f>MIN(D1557:M1557)</f>
        <v>0</v>
      </c>
      <c r="O1557" s="45">
        <f>C1557-N1557</f>
        <v>3</v>
      </c>
      <c r="P1557" s="46">
        <f>O1557/C1557</f>
        <v>1</v>
      </c>
    </row>
    <row r="1558" spans="1:16" ht="9.75" customHeight="1">
      <c r="A1558" s="47"/>
      <c r="B1558" s="48" t="s">
        <v>5</v>
      </c>
      <c r="C1558" s="48">
        <f aca="true" t="shared" si="150" ref="C1558:M1558">SUM(C1543:C1547,C1553:C1557)</f>
        <v>62</v>
      </c>
      <c r="D1558" s="49">
        <f t="shared" si="150"/>
        <v>36</v>
      </c>
      <c r="E1558" s="50">
        <f t="shared" si="150"/>
        <v>24</v>
      </c>
      <c r="F1558" s="50">
        <f t="shared" si="150"/>
        <v>14</v>
      </c>
      <c r="G1558" s="50">
        <f t="shared" si="150"/>
        <v>8</v>
      </c>
      <c r="H1558" s="50">
        <f t="shared" si="150"/>
        <v>7</v>
      </c>
      <c r="I1558" s="50">
        <f t="shared" si="150"/>
        <v>6</v>
      </c>
      <c r="J1558" s="50">
        <f t="shared" si="150"/>
        <v>6</v>
      </c>
      <c r="K1558" s="50">
        <f t="shared" si="150"/>
        <v>14</v>
      </c>
      <c r="L1558" s="50">
        <f t="shared" si="150"/>
        <v>15</v>
      </c>
      <c r="M1558" s="51">
        <f t="shared" si="150"/>
        <v>12</v>
      </c>
      <c r="N1558" s="52">
        <f>MIN(D1558:M1558)</f>
        <v>6</v>
      </c>
      <c r="O1558" s="53">
        <f>C1558-N1558</f>
        <v>56</v>
      </c>
      <c r="P1558" s="54">
        <f>O1558/C1558</f>
        <v>0.9032258064516129</v>
      </c>
    </row>
    <row r="1559" spans="1:16" ht="9.75" customHeight="1">
      <c r="A1559" s="39" t="s">
        <v>84</v>
      </c>
      <c r="B1559" s="55" t="s">
        <v>0</v>
      </c>
      <c r="C1559" s="55"/>
      <c r="D1559" s="56"/>
      <c r="E1559" s="57"/>
      <c r="F1559" s="57"/>
      <c r="G1559" s="57"/>
      <c r="H1559" s="57"/>
      <c r="I1559" s="57"/>
      <c r="J1559" s="57"/>
      <c r="K1559" s="57"/>
      <c r="L1559" s="57"/>
      <c r="M1559" s="58"/>
      <c r="N1559" s="59"/>
      <c r="O1559" s="60"/>
      <c r="P1559" s="61"/>
    </row>
    <row r="1560" spans="1:16" ht="9.75" customHeight="1">
      <c r="A1560" s="5"/>
      <c r="B1560" s="40" t="s">
        <v>1</v>
      </c>
      <c r="C1560" s="40"/>
      <c r="D1560" s="41"/>
      <c r="E1560" s="42"/>
      <c r="F1560" s="42"/>
      <c r="G1560" s="42"/>
      <c r="H1560" s="42"/>
      <c r="I1560" s="42"/>
      <c r="J1560" s="42"/>
      <c r="K1560" s="42"/>
      <c r="L1560" s="42"/>
      <c r="M1560" s="43"/>
      <c r="N1560" s="44"/>
      <c r="O1560" s="45"/>
      <c r="P1560" s="46"/>
    </row>
    <row r="1561" spans="1:16" ht="9.75" customHeight="1">
      <c r="A1561" s="5"/>
      <c r="B1561" s="40" t="s">
        <v>2</v>
      </c>
      <c r="C1561" s="40"/>
      <c r="D1561" s="41"/>
      <c r="E1561" s="42"/>
      <c r="F1561" s="42"/>
      <c r="G1561" s="42"/>
      <c r="H1561" s="42"/>
      <c r="I1561" s="42"/>
      <c r="J1561" s="42"/>
      <c r="K1561" s="42"/>
      <c r="L1561" s="42"/>
      <c r="M1561" s="43"/>
      <c r="N1561" s="44"/>
      <c r="O1561" s="45"/>
      <c r="P1561" s="46"/>
    </row>
    <row r="1562" spans="1:16" ht="9.75" customHeight="1">
      <c r="A1562" s="5"/>
      <c r="B1562" s="40" t="s">
        <v>495</v>
      </c>
      <c r="C1562" s="40">
        <v>18</v>
      </c>
      <c r="D1562" s="41">
        <v>10</v>
      </c>
      <c r="E1562" s="42">
        <v>9</v>
      </c>
      <c r="F1562" s="42">
        <v>9</v>
      </c>
      <c r="G1562" s="42">
        <v>8</v>
      </c>
      <c r="H1562" s="42">
        <v>10</v>
      </c>
      <c r="I1562" s="42">
        <v>8</v>
      </c>
      <c r="J1562" s="42">
        <v>7</v>
      </c>
      <c r="K1562" s="42">
        <v>6</v>
      </c>
      <c r="L1562" s="42">
        <v>7</v>
      </c>
      <c r="M1562" s="43">
        <v>5</v>
      </c>
      <c r="N1562" s="44">
        <f>MIN(D1562:M1562)</f>
        <v>5</v>
      </c>
      <c r="O1562" s="45">
        <f>C1562-N1562</f>
        <v>13</v>
      </c>
      <c r="P1562" s="46">
        <f>O1562/C1562</f>
        <v>0.7222222222222222</v>
      </c>
    </row>
    <row r="1563" spans="1:16" ht="9.75" customHeight="1">
      <c r="A1563" s="5"/>
      <c r="B1563" s="40" t="s">
        <v>3</v>
      </c>
      <c r="C1563" s="40">
        <v>1</v>
      </c>
      <c r="D1563" s="41">
        <v>1</v>
      </c>
      <c r="E1563" s="42">
        <v>1</v>
      </c>
      <c r="F1563" s="42">
        <v>0</v>
      </c>
      <c r="G1563" s="42">
        <v>1</v>
      </c>
      <c r="H1563" s="42">
        <v>1</v>
      </c>
      <c r="I1563" s="42">
        <v>1</v>
      </c>
      <c r="J1563" s="42">
        <v>1</v>
      </c>
      <c r="K1563" s="42">
        <v>1</v>
      </c>
      <c r="L1563" s="42">
        <v>1</v>
      </c>
      <c r="M1563" s="43">
        <v>1</v>
      </c>
      <c r="N1563" s="44">
        <f>MIN(D1563:M1563)</f>
        <v>0</v>
      </c>
      <c r="O1563" s="45">
        <f>C1563-N1563</f>
        <v>1</v>
      </c>
      <c r="P1563" s="46">
        <f>O1563/C1563</f>
        <v>1</v>
      </c>
    </row>
    <row r="1564" spans="1:16" ht="9.75" customHeight="1">
      <c r="A1564" s="5"/>
      <c r="B1564" s="40" t="s">
        <v>404</v>
      </c>
      <c r="C1564" s="40">
        <v>1</v>
      </c>
      <c r="D1564" s="41">
        <v>1</v>
      </c>
      <c r="E1564" s="42">
        <v>1</v>
      </c>
      <c r="F1564" s="42">
        <v>1</v>
      </c>
      <c r="G1564" s="42">
        <v>1</v>
      </c>
      <c r="H1564" s="42">
        <v>1</v>
      </c>
      <c r="I1564" s="42">
        <v>1</v>
      </c>
      <c r="J1564" s="42">
        <v>1</v>
      </c>
      <c r="K1564" s="42">
        <v>1</v>
      </c>
      <c r="L1564" s="42">
        <v>1</v>
      </c>
      <c r="M1564" s="43">
        <v>1</v>
      </c>
      <c r="N1564" s="44">
        <f>MIN(D1564:M1564)</f>
        <v>1</v>
      </c>
      <c r="O1564" s="45">
        <f>C1564-N1564</f>
        <v>0</v>
      </c>
      <c r="P1564" s="46">
        <f>O1564/C1564</f>
        <v>0</v>
      </c>
    </row>
    <row r="1565" spans="1:16" ht="9.75" customHeight="1">
      <c r="A1565" s="5"/>
      <c r="B1565" s="40" t="s">
        <v>405</v>
      </c>
      <c r="C1565" s="40">
        <v>47</v>
      </c>
      <c r="D1565" s="41">
        <v>37</v>
      </c>
      <c r="E1565" s="42">
        <v>38</v>
      </c>
      <c r="F1565" s="42">
        <v>36</v>
      </c>
      <c r="G1565" s="42">
        <v>36</v>
      </c>
      <c r="H1565" s="42">
        <v>36</v>
      </c>
      <c r="I1565" s="42">
        <v>34</v>
      </c>
      <c r="J1565" s="42">
        <v>33</v>
      </c>
      <c r="K1565" s="42">
        <v>35</v>
      </c>
      <c r="L1565" s="42">
        <v>37</v>
      </c>
      <c r="M1565" s="43">
        <v>37</v>
      </c>
      <c r="N1565" s="44">
        <f>MIN(D1565:M1565)</f>
        <v>33</v>
      </c>
      <c r="O1565" s="45">
        <f>C1565-N1565</f>
        <v>14</v>
      </c>
      <c r="P1565" s="46">
        <f>O1565/C1565</f>
        <v>0.2978723404255319</v>
      </c>
    </row>
    <row r="1566" spans="1:16" ht="9.75" customHeight="1">
      <c r="A1566" s="5"/>
      <c r="B1566" s="40" t="s">
        <v>300</v>
      </c>
      <c r="C1566" s="40"/>
      <c r="D1566" s="41"/>
      <c r="E1566" s="42"/>
      <c r="F1566" s="42"/>
      <c r="G1566" s="42"/>
      <c r="H1566" s="42"/>
      <c r="I1566" s="42"/>
      <c r="J1566" s="42"/>
      <c r="K1566" s="42"/>
      <c r="L1566" s="42"/>
      <c r="M1566" s="43"/>
      <c r="N1566" s="44"/>
      <c r="O1566" s="45"/>
      <c r="P1566" s="46"/>
    </row>
    <row r="1567" spans="1:16" ht="9.75" customHeight="1">
      <c r="A1567" s="5"/>
      <c r="B1567" s="40" t="s">
        <v>300</v>
      </c>
      <c r="C1567" s="40"/>
      <c r="D1567" s="41"/>
      <c r="E1567" s="42"/>
      <c r="F1567" s="42"/>
      <c r="G1567" s="42"/>
      <c r="H1567" s="42"/>
      <c r="I1567" s="42"/>
      <c r="J1567" s="42"/>
      <c r="K1567" s="42"/>
      <c r="L1567" s="42"/>
      <c r="M1567" s="43"/>
      <c r="N1567" s="44"/>
      <c r="O1567" s="45"/>
      <c r="P1567" s="46"/>
    </row>
    <row r="1568" spans="1:16" ht="9.75" customHeight="1">
      <c r="A1568" s="5"/>
      <c r="B1568" s="40" t="s">
        <v>300</v>
      </c>
      <c r="C1568" s="40"/>
      <c r="D1568" s="41"/>
      <c r="E1568" s="42"/>
      <c r="F1568" s="42"/>
      <c r="G1568" s="42"/>
      <c r="H1568" s="42"/>
      <c r="I1568" s="42"/>
      <c r="J1568" s="42"/>
      <c r="K1568" s="42"/>
      <c r="L1568" s="42"/>
      <c r="M1568" s="43"/>
      <c r="N1568" s="44"/>
      <c r="O1568" s="45"/>
      <c r="P1568" s="46"/>
    </row>
    <row r="1569" spans="1:16" ht="9.75" customHeight="1">
      <c r="A1569" s="5"/>
      <c r="B1569" s="40" t="s">
        <v>301</v>
      </c>
      <c r="C1569" s="40">
        <f aca="true" t="shared" si="151" ref="C1569:M1569">SUM(C1564:C1568)</f>
        <v>48</v>
      </c>
      <c r="D1569" s="41">
        <f t="shared" si="151"/>
        <v>38</v>
      </c>
      <c r="E1569" s="42">
        <f t="shared" si="151"/>
        <v>39</v>
      </c>
      <c r="F1569" s="42">
        <f t="shared" si="151"/>
        <v>37</v>
      </c>
      <c r="G1569" s="42">
        <f t="shared" si="151"/>
        <v>37</v>
      </c>
      <c r="H1569" s="42">
        <f t="shared" si="151"/>
        <v>37</v>
      </c>
      <c r="I1569" s="42">
        <f t="shared" si="151"/>
        <v>35</v>
      </c>
      <c r="J1569" s="42">
        <f t="shared" si="151"/>
        <v>34</v>
      </c>
      <c r="K1569" s="42">
        <f t="shared" si="151"/>
        <v>36</v>
      </c>
      <c r="L1569" s="42">
        <f t="shared" si="151"/>
        <v>38</v>
      </c>
      <c r="M1569" s="43">
        <f t="shared" si="151"/>
        <v>38</v>
      </c>
      <c r="N1569" s="44">
        <f aca="true" t="shared" si="152" ref="N1569:N1575">MIN(D1569:M1569)</f>
        <v>34</v>
      </c>
      <c r="O1569" s="45">
        <f aca="true" t="shared" si="153" ref="O1569:O1575">C1569-N1569</f>
        <v>14</v>
      </c>
      <c r="P1569" s="46">
        <f aca="true" t="shared" si="154" ref="P1569:P1575">O1569/C1569</f>
        <v>0.2916666666666667</v>
      </c>
    </row>
    <row r="1570" spans="1:16" ht="9.75" customHeight="1">
      <c r="A1570" s="5"/>
      <c r="B1570" s="40" t="s">
        <v>109</v>
      </c>
      <c r="C1570" s="40">
        <v>9</v>
      </c>
      <c r="D1570" s="41">
        <v>3</v>
      </c>
      <c r="E1570" s="42">
        <v>2</v>
      </c>
      <c r="F1570" s="42">
        <v>2</v>
      </c>
      <c r="G1570" s="42">
        <v>2</v>
      </c>
      <c r="H1570" s="42">
        <v>2</v>
      </c>
      <c r="I1570" s="42">
        <v>2</v>
      </c>
      <c r="J1570" s="42">
        <v>2</v>
      </c>
      <c r="K1570" s="42">
        <v>3</v>
      </c>
      <c r="L1570" s="42">
        <v>4</v>
      </c>
      <c r="M1570" s="43">
        <v>7</v>
      </c>
      <c r="N1570" s="44">
        <f t="shared" si="152"/>
        <v>2</v>
      </c>
      <c r="O1570" s="45">
        <f t="shared" si="153"/>
        <v>7</v>
      </c>
      <c r="P1570" s="46">
        <f t="shared" si="154"/>
        <v>0.7777777777777778</v>
      </c>
    </row>
    <row r="1571" spans="1:16" ht="9.75" customHeight="1">
      <c r="A1571" s="5"/>
      <c r="B1571" s="40" t="s">
        <v>296</v>
      </c>
      <c r="C1571" s="40">
        <v>249</v>
      </c>
      <c r="D1571" s="41">
        <v>69</v>
      </c>
      <c r="E1571" s="42">
        <v>89</v>
      </c>
      <c r="F1571" s="42">
        <v>83</v>
      </c>
      <c r="G1571" s="42">
        <v>81</v>
      </c>
      <c r="H1571" s="42">
        <v>75</v>
      </c>
      <c r="I1571" s="42">
        <v>74</v>
      </c>
      <c r="J1571" s="42">
        <v>72</v>
      </c>
      <c r="K1571" s="42">
        <v>60</v>
      </c>
      <c r="L1571" s="42">
        <v>49</v>
      </c>
      <c r="M1571" s="43">
        <v>55</v>
      </c>
      <c r="N1571" s="44">
        <f t="shared" si="152"/>
        <v>49</v>
      </c>
      <c r="O1571" s="45">
        <f t="shared" si="153"/>
        <v>200</v>
      </c>
      <c r="P1571" s="46">
        <f t="shared" si="154"/>
        <v>0.8032128514056225</v>
      </c>
    </row>
    <row r="1572" spans="1:16" ht="9.75" customHeight="1">
      <c r="A1572" s="5"/>
      <c r="B1572" s="40" t="s">
        <v>297</v>
      </c>
      <c r="C1572" s="40">
        <v>14</v>
      </c>
      <c r="D1572" s="41">
        <v>5</v>
      </c>
      <c r="E1572" s="42">
        <v>5</v>
      </c>
      <c r="F1572" s="42">
        <v>4</v>
      </c>
      <c r="G1572" s="42">
        <v>5</v>
      </c>
      <c r="H1572" s="42">
        <v>6</v>
      </c>
      <c r="I1572" s="42">
        <v>6</v>
      </c>
      <c r="J1572" s="42">
        <v>5</v>
      </c>
      <c r="K1572" s="42">
        <v>8</v>
      </c>
      <c r="L1572" s="42">
        <v>7</v>
      </c>
      <c r="M1572" s="43">
        <v>8</v>
      </c>
      <c r="N1572" s="44">
        <f t="shared" si="152"/>
        <v>4</v>
      </c>
      <c r="O1572" s="45">
        <f t="shared" si="153"/>
        <v>10</v>
      </c>
      <c r="P1572" s="46">
        <f t="shared" si="154"/>
        <v>0.7142857142857143</v>
      </c>
    </row>
    <row r="1573" spans="1:16" ht="9.75" customHeight="1">
      <c r="A1573" s="5"/>
      <c r="B1573" s="40" t="s">
        <v>4</v>
      </c>
      <c r="C1573" s="40">
        <v>7</v>
      </c>
      <c r="D1573" s="41">
        <v>6</v>
      </c>
      <c r="E1573" s="42">
        <v>6</v>
      </c>
      <c r="F1573" s="42">
        <v>6</v>
      </c>
      <c r="G1573" s="42">
        <v>6</v>
      </c>
      <c r="H1573" s="42">
        <v>6</v>
      </c>
      <c r="I1573" s="42">
        <v>6</v>
      </c>
      <c r="J1573" s="42">
        <v>5</v>
      </c>
      <c r="K1573" s="42">
        <v>5</v>
      </c>
      <c r="L1573" s="42">
        <v>5</v>
      </c>
      <c r="M1573" s="43">
        <v>6</v>
      </c>
      <c r="N1573" s="44">
        <f t="shared" si="152"/>
        <v>5</v>
      </c>
      <c r="O1573" s="45">
        <f t="shared" si="153"/>
        <v>2</v>
      </c>
      <c r="P1573" s="46">
        <f t="shared" si="154"/>
        <v>0.2857142857142857</v>
      </c>
    </row>
    <row r="1574" spans="1:16" ht="9.75" customHeight="1">
      <c r="A1574" s="47"/>
      <c r="B1574" s="48" t="s">
        <v>5</v>
      </c>
      <c r="C1574" s="48">
        <f aca="true" t="shared" si="155" ref="C1574:M1574">SUM(C1559:C1563,C1569:C1573)</f>
        <v>346</v>
      </c>
      <c r="D1574" s="49">
        <f t="shared" si="155"/>
        <v>132</v>
      </c>
      <c r="E1574" s="50">
        <f t="shared" si="155"/>
        <v>151</v>
      </c>
      <c r="F1574" s="50">
        <f t="shared" si="155"/>
        <v>141</v>
      </c>
      <c r="G1574" s="50">
        <f t="shared" si="155"/>
        <v>140</v>
      </c>
      <c r="H1574" s="50">
        <f t="shared" si="155"/>
        <v>137</v>
      </c>
      <c r="I1574" s="50">
        <f t="shared" si="155"/>
        <v>132</v>
      </c>
      <c r="J1574" s="50">
        <f t="shared" si="155"/>
        <v>126</v>
      </c>
      <c r="K1574" s="50">
        <f t="shared" si="155"/>
        <v>119</v>
      </c>
      <c r="L1574" s="50">
        <f t="shared" si="155"/>
        <v>111</v>
      </c>
      <c r="M1574" s="51">
        <f t="shared" si="155"/>
        <v>120</v>
      </c>
      <c r="N1574" s="52">
        <f t="shared" si="152"/>
        <v>111</v>
      </c>
      <c r="O1574" s="53">
        <f t="shared" si="153"/>
        <v>235</v>
      </c>
      <c r="P1574" s="54">
        <f t="shared" si="154"/>
        <v>0.6791907514450867</v>
      </c>
    </row>
    <row r="1575" spans="1:16" ht="9.75" customHeight="1">
      <c r="A1575" s="39" t="s">
        <v>85</v>
      </c>
      <c r="B1575" s="55" t="s">
        <v>0</v>
      </c>
      <c r="C1575" s="55">
        <v>21</v>
      </c>
      <c r="D1575" s="56">
        <v>0</v>
      </c>
      <c r="E1575" s="57">
        <v>0</v>
      </c>
      <c r="F1575" s="57">
        <v>0</v>
      </c>
      <c r="G1575" s="57">
        <v>0</v>
      </c>
      <c r="H1575" s="57">
        <v>0</v>
      </c>
      <c r="I1575" s="57">
        <v>1</v>
      </c>
      <c r="J1575" s="57">
        <v>0</v>
      </c>
      <c r="K1575" s="57">
        <v>1</v>
      </c>
      <c r="L1575" s="57">
        <v>1</v>
      </c>
      <c r="M1575" s="58">
        <v>5</v>
      </c>
      <c r="N1575" s="59">
        <f t="shared" si="152"/>
        <v>0</v>
      </c>
      <c r="O1575" s="60">
        <f t="shared" si="153"/>
        <v>21</v>
      </c>
      <c r="P1575" s="61">
        <f t="shared" si="154"/>
        <v>1</v>
      </c>
    </row>
    <row r="1576" spans="1:16" ht="9.75" customHeight="1">
      <c r="A1576" s="5"/>
      <c r="B1576" s="40" t="s">
        <v>1</v>
      </c>
      <c r="C1576" s="40"/>
      <c r="D1576" s="41"/>
      <c r="E1576" s="42"/>
      <c r="F1576" s="42"/>
      <c r="G1576" s="42"/>
      <c r="H1576" s="42"/>
      <c r="I1576" s="42"/>
      <c r="J1576" s="42"/>
      <c r="K1576" s="42"/>
      <c r="L1576" s="42"/>
      <c r="M1576" s="43"/>
      <c r="N1576" s="44"/>
      <c r="O1576" s="45"/>
      <c r="P1576" s="46"/>
    </row>
    <row r="1577" spans="1:16" ht="9.75" customHeight="1">
      <c r="A1577" s="5"/>
      <c r="B1577" s="40" t="s">
        <v>2</v>
      </c>
      <c r="C1577" s="40"/>
      <c r="D1577" s="41"/>
      <c r="E1577" s="42"/>
      <c r="F1577" s="42"/>
      <c r="G1577" s="42"/>
      <c r="H1577" s="42"/>
      <c r="I1577" s="42"/>
      <c r="J1577" s="42"/>
      <c r="K1577" s="42"/>
      <c r="L1577" s="42"/>
      <c r="M1577" s="43"/>
      <c r="N1577" s="44"/>
      <c r="O1577" s="45"/>
      <c r="P1577" s="46"/>
    </row>
    <row r="1578" spans="1:16" ht="9.75" customHeight="1">
      <c r="A1578" s="5"/>
      <c r="B1578" s="40" t="s">
        <v>495</v>
      </c>
      <c r="C1578" s="40">
        <v>3</v>
      </c>
      <c r="D1578" s="41">
        <v>0</v>
      </c>
      <c r="E1578" s="42">
        <v>0</v>
      </c>
      <c r="F1578" s="42">
        <v>0</v>
      </c>
      <c r="G1578" s="42">
        <v>0</v>
      </c>
      <c r="H1578" s="42">
        <v>1</v>
      </c>
      <c r="I1578" s="42">
        <v>0</v>
      </c>
      <c r="J1578" s="42">
        <v>0</v>
      </c>
      <c r="K1578" s="42">
        <v>0</v>
      </c>
      <c r="L1578" s="42">
        <v>1</v>
      </c>
      <c r="M1578" s="43">
        <v>0</v>
      </c>
      <c r="N1578" s="44">
        <f>MIN(D1578:M1578)</f>
        <v>0</v>
      </c>
      <c r="O1578" s="45">
        <f>C1578-N1578</f>
        <v>3</v>
      </c>
      <c r="P1578" s="46">
        <f>O1578/C1578</f>
        <v>1</v>
      </c>
    </row>
    <row r="1579" spans="1:16" ht="9.75" customHeight="1">
      <c r="A1579" s="5"/>
      <c r="B1579" s="40" t="s">
        <v>3</v>
      </c>
      <c r="C1579" s="40">
        <v>7</v>
      </c>
      <c r="D1579" s="41">
        <v>7</v>
      </c>
      <c r="E1579" s="42">
        <v>6</v>
      </c>
      <c r="F1579" s="42">
        <v>4</v>
      </c>
      <c r="G1579" s="42">
        <v>3</v>
      </c>
      <c r="H1579" s="42">
        <v>3</v>
      </c>
      <c r="I1579" s="42">
        <v>3</v>
      </c>
      <c r="J1579" s="42">
        <v>3</v>
      </c>
      <c r="K1579" s="42">
        <v>3</v>
      </c>
      <c r="L1579" s="42">
        <v>4</v>
      </c>
      <c r="M1579" s="43">
        <v>5</v>
      </c>
      <c r="N1579" s="44">
        <f>MIN(D1579:M1579)</f>
        <v>3</v>
      </c>
      <c r="O1579" s="45">
        <f>C1579-N1579</f>
        <v>4</v>
      </c>
      <c r="P1579" s="46">
        <f>O1579/C1579</f>
        <v>0.5714285714285714</v>
      </c>
    </row>
    <row r="1580" spans="1:16" ht="9.75" customHeight="1">
      <c r="A1580" s="5"/>
      <c r="B1580" s="40" t="s">
        <v>300</v>
      </c>
      <c r="C1580" s="40"/>
      <c r="D1580" s="41"/>
      <c r="E1580" s="42"/>
      <c r="F1580" s="42"/>
      <c r="G1580" s="42"/>
      <c r="H1580" s="42"/>
      <c r="I1580" s="42"/>
      <c r="J1580" s="42"/>
      <c r="K1580" s="42"/>
      <c r="L1580" s="42"/>
      <c r="M1580" s="43"/>
      <c r="N1580" s="44"/>
      <c r="O1580" s="45"/>
      <c r="P1580" s="46"/>
    </row>
    <row r="1581" spans="1:16" ht="9.75" customHeight="1">
      <c r="A1581" s="5"/>
      <c r="B1581" s="40" t="s">
        <v>300</v>
      </c>
      <c r="C1581" s="40"/>
      <c r="D1581" s="41"/>
      <c r="E1581" s="42"/>
      <c r="F1581" s="42"/>
      <c r="G1581" s="42"/>
      <c r="H1581" s="42"/>
      <c r="I1581" s="42"/>
      <c r="J1581" s="42"/>
      <c r="K1581" s="42"/>
      <c r="L1581" s="42"/>
      <c r="M1581" s="43"/>
      <c r="N1581" s="44"/>
      <c r="O1581" s="45"/>
      <c r="P1581" s="46"/>
    </row>
    <row r="1582" spans="1:16" ht="9.75" customHeight="1">
      <c r="A1582" s="5"/>
      <c r="B1582" s="40" t="s">
        <v>300</v>
      </c>
      <c r="C1582" s="40"/>
      <c r="D1582" s="41"/>
      <c r="E1582" s="42"/>
      <c r="F1582" s="42"/>
      <c r="G1582" s="42"/>
      <c r="H1582" s="42"/>
      <c r="I1582" s="42"/>
      <c r="J1582" s="42"/>
      <c r="K1582" s="42"/>
      <c r="L1582" s="42"/>
      <c r="M1582" s="43"/>
      <c r="N1582" s="44"/>
      <c r="O1582" s="45"/>
      <c r="P1582" s="46"/>
    </row>
    <row r="1583" spans="1:16" ht="9.75" customHeight="1">
      <c r="A1583" s="5"/>
      <c r="B1583" s="40" t="s">
        <v>300</v>
      </c>
      <c r="C1583" s="40"/>
      <c r="D1583" s="41"/>
      <c r="E1583" s="42"/>
      <c r="F1583" s="42"/>
      <c r="G1583" s="42"/>
      <c r="H1583" s="42"/>
      <c r="I1583" s="42"/>
      <c r="J1583" s="42"/>
      <c r="K1583" s="42"/>
      <c r="L1583" s="42"/>
      <c r="M1583" s="43"/>
      <c r="N1583" s="44"/>
      <c r="O1583" s="45"/>
      <c r="P1583" s="46"/>
    </row>
    <row r="1584" spans="1:16" ht="9.75" customHeight="1">
      <c r="A1584" s="5"/>
      <c r="B1584" s="40" t="s">
        <v>300</v>
      </c>
      <c r="C1584" s="40"/>
      <c r="D1584" s="41"/>
      <c r="E1584" s="42"/>
      <c r="F1584" s="42"/>
      <c r="G1584" s="42"/>
      <c r="H1584" s="42"/>
      <c r="I1584" s="42"/>
      <c r="J1584" s="42"/>
      <c r="K1584" s="42"/>
      <c r="L1584" s="42"/>
      <c r="M1584" s="43"/>
      <c r="N1584" s="44"/>
      <c r="O1584" s="45"/>
      <c r="P1584" s="46"/>
    </row>
    <row r="1585" spans="1:16" ht="9.75" customHeight="1">
      <c r="A1585" s="5"/>
      <c r="B1585" s="40" t="s">
        <v>301</v>
      </c>
      <c r="C1585" s="40"/>
      <c r="D1585" s="41"/>
      <c r="E1585" s="42"/>
      <c r="F1585" s="42"/>
      <c r="G1585" s="42"/>
      <c r="H1585" s="42"/>
      <c r="I1585" s="42"/>
      <c r="J1585" s="42"/>
      <c r="K1585" s="42"/>
      <c r="L1585" s="42"/>
      <c r="M1585" s="43"/>
      <c r="N1585" s="44"/>
      <c r="O1585" s="45"/>
      <c r="P1585" s="46"/>
    </row>
    <row r="1586" spans="1:16" ht="9.75" customHeight="1">
      <c r="A1586" s="5"/>
      <c r="B1586" s="40" t="s">
        <v>109</v>
      </c>
      <c r="C1586" s="40">
        <v>2</v>
      </c>
      <c r="D1586" s="41">
        <v>0</v>
      </c>
      <c r="E1586" s="42">
        <v>0</v>
      </c>
      <c r="F1586" s="42">
        <v>0</v>
      </c>
      <c r="G1586" s="42">
        <v>0</v>
      </c>
      <c r="H1586" s="42">
        <v>0</v>
      </c>
      <c r="I1586" s="42">
        <v>1</v>
      </c>
      <c r="J1586" s="42">
        <v>0</v>
      </c>
      <c r="K1586" s="42">
        <v>0</v>
      </c>
      <c r="L1586" s="42">
        <v>0</v>
      </c>
      <c r="M1586" s="43">
        <v>1</v>
      </c>
      <c r="N1586" s="44">
        <f>MIN(D1586:M1586)</f>
        <v>0</v>
      </c>
      <c r="O1586" s="45">
        <f>C1586-N1586</f>
        <v>2</v>
      </c>
      <c r="P1586" s="46">
        <f>O1586/C1586</f>
        <v>1</v>
      </c>
    </row>
    <row r="1587" spans="1:16" ht="9.75" customHeight="1">
      <c r="A1587" s="5"/>
      <c r="B1587" s="40" t="s">
        <v>296</v>
      </c>
      <c r="C1587" s="40"/>
      <c r="D1587" s="41"/>
      <c r="E1587" s="42"/>
      <c r="F1587" s="42"/>
      <c r="G1587" s="42"/>
      <c r="H1587" s="42"/>
      <c r="I1587" s="42"/>
      <c r="J1587" s="42"/>
      <c r="K1587" s="42"/>
      <c r="L1587" s="42"/>
      <c r="M1587" s="43"/>
      <c r="N1587" s="44"/>
      <c r="O1587" s="45"/>
      <c r="P1587" s="46"/>
    </row>
    <row r="1588" spans="1:16" ht="9.75" customHeight="1">
      <c r="A1588" s="5"/>
      <c r="B1588" s="40" t="s">
        <v>297</v>
      </c>
      <c r="C1588" s="40"/>
      <c r="D1588" s="41"/>
      <c r="E1588" s="42"/>
      <c r="F1588" s="42"/>
      <c r="G1588" s="42"/>
      <c r="H1588" s="42"/>
      <c r="I1588" s="42"/>
      <c r="J1588" s="42"/>
      <c r="K1588" s="42"/>
      <c r="L1588" s="42"/>
      <c r="M1588" s="43"/>
      <c r="N1588" s="44"/>
      <c r="O1588" s="45"/>
      <c r="P1588" s="46"/>
    </row>
    <row r="1589" spans="1:16" ht="9.75" customHeight="1">
      <c r="A1589" s="5"/>
      <c r="B1589" s="40" t="s">
        <v>4</v>
      </c>
      <c r="C1589" s="40">
        <v>3</v>
      </c>
      <c r="D1589" s="41">
        <v>2</v>
      </c>
      <c r="E1589" s="42">
        <v>1</v>
      </c>
      <c r="F1589" s="42">
        <v>1</v>
      </c>
      <c r="G1589" s="42">
        <v>0</v>
      </c>
      <c r="H1589" s="42">
        <v>1</v>
      </c>
      <c r="I1589" s="42">
        <v>0</v>
      </c>
      <c r="J1589" s="42">
        <v>1</v>
      </c>
      <c r="K1589" s="42">
        <v>2</v>
      </c>
      <c r="L1589" s="42">
        <v>1</v>
      </c>
      <c r="M1589" s="43">
        <v>1</v>
      </c>
      <c r="N1589" s="44">
        <f>MIN(D1589:M1589)</f>
        <v>0</v>
      </c>
      <c r="O1589" s="45">
        <f>C1589-N1589</f>
        <v>3</v>
      </c>
      <c r="P1589" s="46">
        <f>O1589/C1589</f>
        <v>1</v>
      </c>
    </row>
    <row r="1590" spans="1:16" ht="9.75" customHeight="1">
      <c r="A1590" s="47"/>
      <c r="B1590" s="48" t="s">
        <v>5</v>
      </c>
      <c r="C1590" s="48">
        <f aca="true" t="shared" si="156" ref="C1590:M1590">SUM(C1575:C1579,C1585:C1589)</f>
        <v>36</v>
      </c>
      <c r="D1590" s="49">
        <f t="shared" si="156"/>
        <v>9</v>
      </c>
      <c r="E1590" s="50">
        <f t="shared" si="156"/>
        <v>7</v>
      </c>
      <c r="F1590" s="50">
        <f t="shared" si="156"/>
        <v>5</v>
      </c>
      <c r="G1590" s="50">
        <f t="shared" si="156"/>
        <v>3</v>
      </c>
      <c r="H1590" s="50">
        <f t="shared" si="156"/>
        <v>5</v>
      </c>
      <c r="I1590" s="50">
        <f t="shared" si="156"/>
        <v>5</v>
      </c>
      <c r="J1590" s="50">
        <f t="shared" si="156"/>
        <v>4</v>
      </c>
      <c r="K1590" s="50">
        <f t="shared" si="156"/>
        <v>6</v>
      </c>
      <c r="L1590" s="50">
        <f t="shared" si="156"/>
        <v>7</v>
      </c>
      <c r="M1590" s="51">
        <f t="shared" si="156"/>
        <v>12</v>
      </c>
      <c r="N1590" s="52">
        <f>MIN(D1590:M1590)</f>
        <v>3</v>
      </c>
      <c r="O1590" s="53">
        <f>C1590-N1590</f>
        <v>33</v>
      </c>
      <c r="P1590" s="54">
        <f>O1590/C1590</f>
        <v>0.9166666666666666</v>
      </c>
    </row>
    <row r="1591" spans="1:16" ht="9.75" customHeight="1">
      <c r="A1591" s="39" t="s">
        <v>86</v>
      </c>
      <c r="B1591" s="55" t="s">
        <v>0</v>
      </c>
      <c r="C1591" s="55"/>
      <c r="D1591" s="56"/>
      <c r="E1591" s="57"/>
      <c r="F1591" s="57"/>
      <c r="G1591" s="57"/>
      <c r="H1591" s="57"/>
      <c r="I1591" s="57"/>
      <c r="J1591" s="57"/>
      <c r="K1591" s="57"/>
      <c r="L1591" s="57"/>
      <c r="M1591" s="58"/>
      <c r="N1591" s="59"/>
      <c r="O1591" s="60"/>
      <c r="P1591" s="61"/>
    </row>
    <row r="1592" spans="1:16" ht="9.75" customHeight="1">
      <c r="A1592" s="5"/>
      <c r="B1592" s="40" t="s">
        <v>1</v>
      </c>
      <c r="C1592" s="40"/>
      <c r="D1592" s="41"/>
      <c r="E1592" s="42"/>
      <c r="F1592" s="42"/>
      <c r="G1592" s="42"/>
      <c r="H1592" s="42"/>
      <c r="I1592" s="42"/>
      <c r="J1592" s="42"/>
      <c r="K1592" s="42"/>
      <c r="L1592" s="42"/>
      <c r="M1592" s="43"/>
      <c r="N1592" s="44"/>
      <c r="O1592" s="45"/>
      <c r="P1592" s="46"/>
    </row>
    <row r="1593" spans="1:16" ht="9.75" customHeight="1">
      <c r="A1593" s="5"/>
      <c r="B1593" s="40" t="s">
        <v>2</v>
      </c>
      <c r="C1593" s="40"/>
      <c r="D1593" s="41"/>
      <c r="E1593" s="42"/>
      <c r="F1593" s="42"/>
      <c r="G1593" s="42"/>
      <c r="H1593" s="42"/>
      <c r="I1593" s="42"/>
      <c r="J1593" s="42"/>
      <c r="K1593" s="42"/>
      <c r="L1593" s="42"/>
      <c r="M1593" s="43"/>
      <c r="N1593" s="44"/>
      <c r="O1593" s="45"/>
      <c r="P1593" s="46"/>
    </row>
    <row r="1594" spans="1:16" ht="9.75" customHeight="1">
      <c r="A1594" s="5"/>
      <c r="B1594" s="40" t="s">
        <v>495</v>
      </c>
      <c r="C1594" s="40"/>
      <c r="D1594" s="41"/>
      <c r="E1594" s="42"/>
      <c r="F1594" s="42"/>
      <c r="G1594" s="42"/>
      <c r="H1594" s="42"/>
      <c r="I1594" s="42"/>
      <c r="J1594" s="42"/>
      <c r="K1594" s="42"/>
      <c r="L1594" s="42"/>
      <c r="M1594" s="43"/>
      <c r="N1594" s="44"/>
      <c r="O1594" s="45"/>
      <c r="P1594" s="46"/>
    </row>
    <row r="1595" spans="1:16" ht="9.75" customHeight="1">
      <c r="A1595" s="5"/>
      <c r="B1595" s="40" t="s">
        <v>3</v>
      </c>
      <c r="C1595" s="40"/>
      <c r="D1595" s="41"/>
      <c r="E1595" s="42"/>
      <c r="F1595" s="42"/>
      <c r="G1595" s="42"/>
      <c r="H1595" s="42"/>
      <c r="I1595" s="42"/>
      <c r="J1595" s="42"/>
      <c r="K1595" s="42"/>
      <c r="L1595" s="42"/>
      <c r="M1595" s="43"/>
      <c r="N1595" s="44"/>
      <c r="O1595" s="45"/>
      <c r="P1595" s="46"/>
    </row>
    <row r="1596" spans="1:16" ht="9.75" customHeight="1">
      <c r="A1596" s="5"/>
      <c r="B1596" s="40" t="s">
        <v>300</v>
      </c>
      <c r="C1596" s="40"/>
      <c r="D1596" s="41"/>
      <c r="E1596" s="42"/>
      <c r="F1596" s="42"/>
      <c r="G1596" s="42"/>
      <c r="H1596" s="42"/>
      <c r="I1596" s="42"/>
      <c r="J1596" s="42"/>
      <c r="K1596" s="42"/>
      <c r="L1596" s="42"/>
      <c r="M1596" s="43"/>
      <c r="N1596" s="44"/>
      <c r="O1596" s="45"/>
      <c r="P1596" s="46"/>
    </row>
    <row r="1597" spans="1:16" ht="9.75" customHeight="1">
      <c r="A1597" s="5"/>
      <c r="B1597" s="40" t="s">
        <v>300</v>
      </c>
      <c r="C1597" s="40"/>
      <c r="D1597" s="41"/>
      <c r="E1597" s="42"/>
      <c r="F1597" s="42"/>
      <c r="G1597" s="42"/>
      <c r="H1597" s="42"/>
      <c r="I1597" s="42"/>
      <c r="J1597" s="42"/>
      <c r="K1597" s="42"/>
      <c r="L1597" s="42"/>
      <c r="M1597" s="43"/>
      <c r="N1597" s="44"/>
      <c r="O1597" s="45"/>
      <c r="P1597" s="46"/>
    </row>
    <row r="1598" spans="1:16" ht="9.75" customHeight="1">
      <c r="A1598" s="5"/>
      <c r="B1598" s="40" t="s">
        <v>300</v>
      </c>
      <c r="C1598" s="40"/>
      <c r="D1598" s="41"/>
      <c r="E1598" s="42"/>
      <c r="F1598" s="42"/>
      <c r="G1598" s="42"/>
      <c r="H1598" s="42"/>
      <c r="I1598" s="42"/>
      <c r="J1598" s="42"/>
      <c r="K1598" s="42"/>
      <c r="L1598" s="42"/>
      <c r="M1598" s="43"/>
      <c r="N1598" s="44"/>
      <c r="O1598" s="45"/>
      <c r="P1598" s="46"/>
    </row>
    <row r="1599" spans="1:16" ht="9.75" customHeight="1">
      <c r="A1599" s="5"/>
      <c r="B1599" s="40" t="s">
        <v>300</v>
      </c>
      <c r="C1599" s="40"/>
      <c r="D1599" s="41"/>
      <c r="E1599" s="42"/>
      <c r="F1599" s="42"/>
      <c r="G1599" s="42"/>
      <c r="H1599" s="42"/>
      <c r="I1599" s="42"/>
      <c r="J1599" s="42"/>
      <c r="K1599" s="42"/>
      <c r="L1599" s="42"/>
      <c r="M1599" s="43"/>
      <c r="N1599" s="44"/>
      <c r="O1599" s="45"/>
      <c r="P1599" s="46"/>
    </row>
    <row r="1600" spans="1:16" ht="9.75" customHeight="1">
      <c r="A1600" s="5"/>
      <c r="B1600" s="40" t="s">
        <v>300</v>
      </c>
      <c r="C1600" s="40"/>
      <c r="D1600" s="41"/>
      <c r="E1600" s="42"/>
      <c r="F1600" s="42"/>
      <c r="G1600" s="42"/>
      <c r="H1600" s="42"/>
      <c r="I1600" s="42"/>
      <c r="J1600" s="42"/>
      <c r="K1600" s="42"/>
      <c r="L1600" s="42"/>
      <c r="M1600" s="43"/>
      <c r="N1600" s="44"/>
      <c r="O1600" s="45"/>
      <c r="P1600" s="46"/>
    </row>
    <row r="1601" spans="1:16" ht="9.75" customHeight="1">
      <c r="A1601" s="5"/>
      <c r="B1601" s="40" t="s">
        <v>301</v>
      </c>
      <c r="C1601" s="40"/>
      <c r="D1601" s="41"/>
      <c r="E1601" s="42"/>
      <c r="F1601" s="42"/>
      <c r="G1601" s="42"/>
      <c r="H1601" s="42"/>
      <c r="I1601" s="42"/>
      <c r="J1601" s="42"/>
      <c r="K1601" s="42"/>
      <c r="L1601" s="42"/>
      <c r="M1601" s="43"/>
      <c r="N1601" s="44"/>
      <c r="O1601" s="45"/>
      <c r="P1601" s="46"/>
    </row>
    <row r="1602" spans="1:16" ht="9.75" customHeight="1">
      <c r="A1602" s="5"/>
      <c r="B1602" s="40" t="s">
        <v>109</v>
      </c>
      <c r="C1602" s="40"/>
      <c r="D1602" s="41"/>
      <c r="E1602" s="42"/>
      <c r="F1602" s="42"/>
      <c r="G1602" s="42"/>
      <c r="H1602" s="42"/>
      <c r="I1602" s="42"/>
      <c r="J1602" s="42"/>
      <c r="K1602" s="42"/>
      <c r="L1602" s="42"/>
      <c r="M1602" s="43"/>
      <c r="N1602" s="44"/>
      <c r="O1602" s="45"/>
      <c r="P1602" s="46"/>
    </row>
    <row r="1603" spans="1:16" ht="9.75" customHeight="1">
      <c r="A1603" s="5"/>
      <c r="B1603" s="40" t="s">
        <v>296</v>
      </c>
      <c r="C1603" s="40"/>
      <c r="D1603" s="41"/>
      <c r="E1603" s="42"/>
      <c r="F1603" s="42"/>
      <c r="G1603" s="42"/>
      <c r="H1603" s="42"/>
      <c r="I1603" s="42"/>
      <c r="J1603" s="42"/>
      <c r="K1603" s="42"/>
      <c r="L1603" s="42"/>
      <c r="M1603" s="43"/>
      <c r="N1603" s="44"/>
      <c r="O1603" s="45"/>
      <c r="P1603" s="46"/>
    </row>
    <row r="1604" spans="1:16" ht="9.75" customHeight="1">
      <c r="A1604" s="5"/>
      <c r="B1604" s="40" t="s">
        <v>297</v>
      </c>
      <c r="C1604" s="40">
        <v>5</v>
      </c>
      <c r="D1604" s="41">
        <v>3</v>
      </c>
      <c r="E1604" s="42">
        <v>1</v>
      </c>
      <c r="F1604" s="42">
        <v>1</v>
      </c>
      <c r="G1604" s="42">
        <v>1</v>
      </c>
      <c r="H1604" s="42">
        <v>1</v>
      </c>
      <c r="I1604" s="42">
        <v>1</v>
      </c>
      <c r="J1604" s="42">
        <v>1</v>
      </c>
      <c r="K1604" s="42">
        <v>1</v>
      </c>
      <c r="L1604" s="42">
        <v>2</v>
      </c>
      <c r="M1604" s="43">
        <v>2</v>
      </c>
      <c r="N1604" s="44">
        <f>MIN(D1604:M1604)</f>
        <v>1</v>
      </c>
      <c r="O1604" s="45">
        <f>C1604-N1604</f>
        <v>4</v>
      </c>
      <c r="P1604" s="46">
        <f>O1604/C1604</f>
        <v>0.8</v>
      </c>
    </row>
    <row r="1605" spans="1:16" ht="9.75" customHeight="1">
      <c r="A1605" s="5"/>
      <c r="B1605" s="40" t="s">
        <v>4</v>
      </c>
      <c r="C1605" s="40"/>
      <c r="D1605" s="41"/>
      <c r="E1605" s="42"/>
      <c r="F1605" s="42"/>
      <c r="G1605" s="42"/>
      <c r="H1605" s="42"/>
      <c r="I1605" s="42"/>
      <c r="J1605" s="42"/>
      <c r="K1605" s="42"/>
      <c r="L1605" s="42"/>
      <c r="M1605" s="43"/>
      <c r="N1605" s="44"/>
      <c r="O1605" s="45"/>
      <c r="P1605" s="46"/>
    </row>
    <row r="1606" spans="1:16" ht="9.75" customHeight="1">
      <c r="A1606" s="47"/>
      <c r="B1606" s="48" t="s">
        <v>5</v>
      </c>
      <c r="C1606" s="48">
        <f aca="true" t="shared" si="157" ref="C1606:M1606">SUM(C1591:C1595,C1601:C1605)</f>
        <v>5</v>
      </c>
      <c r="D1606" s="49">
        <f t="shared" si="157"/>
        <v>3</v>
      </c>
      <c r="E1606" s="50">
        <f t="shared" si="157"/>
        <v>1</v>
      </c>
      <c r="F1606" s="50">
        <f t="shared" si="157"/>
        <v>1</v>
      </c>
      <c r="G1606" s="50">
        <f t="shared" si="157"/>
        <v>1</v>
      </c>
      <c r="H1606" s="50">
        <f t="shared" si="157"/>
        <v>1</v>
      </c>
      <c r="I1606" s="50">
        <f t="shared" si="157"/>
        <v>1</v>
      </c>
      <c r="J1606" s="50">
        <f t="shared" si="157"/>
        <v>1</v>
      </c>
      <c r="K1606" s="50">
        <f t="shared" si="157"/>
        <v>1</v>
      </c>
      <c r="L1606" s="50">
        <f t="shared" si="157"/>
        <v>2</v>
      </c>
      <c r="M1606" s="51">
        <f t="shared" si="157"/>
        <v>2</v>
      </c>
      <c r="N1606" s="52">
        <f>MIN(D1606:M1606)</f>
        <v>1</v>
      </c>
      <c r="O1606" s="53">
        <f>C1606-N1606</f>
        <v>4</v>
      </c>
      <c r="P1606" s="54">
        <f>O1606/C1606</f>
        <v>0.8</v>
      </c>
    </row>
    <row r="1607" spans="1:16" ht="9.75" customHeight="1">
      <c r="A1607" s="39" t="s">
        <v>87</v>
      </c>
      <c r="B1607" s="55" t="s">
        <v>0</v>
      </c>
      <c r="C1607" s="55"/>
      <c r="D1607" s="56"/>
      <c r="E1607" s="57"/>
      <c r="F1607" s="57"/>
      <c r="G1607" s="57"/>
      <c r="H1607" s="57"/>
      <c r="I1607" s="57"/>
      <c r="J1607" s="57"/>
      <c r="K1607" s="57"/>
      <c r="L1607" s="57"/>
      <c r="M1607" s="58"/>
      <c r="N1607" s="59"/>
      <c r="O1607" s="60"/>
      <c r="P1607" s="61"/>
    </row>
    <row r="1608" spans="1:16" ht="9.75" customHeight="1">
      <c r="A1608" s="5"/>
      <c r="B1608" s="40" t="s">
        <v>1</v>
      </c>
      <c r="C1608" s="40">
        <v>104</v>
      </c>
      <c r="D1608" s="41">
        <v>2</v>
      </c>
      <c r="E1608" s="42">
        <v>0</v>
      </c>
      <c r="F1608" s="42">
        <v>0</v>
      </c>
      <c r="G1608" s="42">
        <v>0</v>
      </c>
      <c r="H1608" s="42">
        <v>0</v>
      </c>
      <c r="I1608" s="42">
        <v>0</v>
      </c>
      <c r="J1608" s="42">
        <v>2</v>
      </c>
      <c r="K1608" s="42">
        <v>24</v>
      </c>
      <c r="L1608" s="42">
        <v>51</v>
      </c>
      <c r="M1608" s="43">
        <v>77</v>
      </c>
      <c r="N1608" s="44">
        <f>MIN(D1608:M1608)</f>
        <v>0</v>
      </c>
      <c r="O1608" s="45">
        <f>C1608-N1608</f>
        <v>104</v>
      </c>
      <c r="P1608" s="46">
        <f>O1608/C1608</f>
        <v>1</v>
      </c>
    </row>
    <row r="1609" spans="1:16" ht="9.75" customHeight="1">
      <c r="A1609" s="5"/>
      <c r="B1609" s="40" t="s">
        <v>2</v>
      </c>
      <c r="C1609" s="40">
        <v>88</v>
      </c>
      <c r="D1609" s="41">
        <v>0</v>
      </c>
      <c r="E1609" s="42">
        <v>0</v>
      </c>
      <c r="F1609" s="42">
        <v>0</v>
      </c>
      <c r="G1609" s="42">
        <v>0</v>
      </c>
      <c r="H1609" s="42">
        <v>0</v>
      </c>
      <c r="I1609" s="42">
        <v>0</v>
      </c>
      <c r="J1609" s="42">
        <v>0</v>
      </c>
      <c r="K1609" s="42">
        <v>0</v>
      </c>
      <c r="L1609" s="42">
        <v>0</v>
      </c>
      <c r="M1609" s="43">
        <v>1</v>
      </c>
      <c r="N1609" s="44">
        <f>MIN(D1609:M1609)</f>
        <v>0</v>
      </c>
      <c r="O1609" s="45">
        <f>C1609-N1609</f>
        <v>88</v>
      </c>
      <c r="P1609" s="46">
        <f>O1609/C1609</f>
        <v>1</v>
      </c>
    </row>
    <row r="1610" spans="1:16" ht="9.75" customHeight="1">
      <c r="A1610" s="5"/>
      <c r="B1610" s="40" t="s">
        <v>495</v>
      </c>
      <c r="C1610" s="40">
        <v>17</v>
      </c>
      <c r="D1610" s="41">
        <v>8</v>
      </c>
      <c r="E1610" s="42">
        <v>9</v>
      </c>
      <c r="F1610" s="42">
        <v>11</v>
      </c>
      <c r="G1610" s="42">
        <v>10</v>
      </c>
      <c r="H1610" s="42">
        <v>8</v>
      </c>
      <c r="I1610" s="42">
        <v>5</v>
      </c>
      <c r="J1610" s="42">
        <v>7</v>
      </c>
      <c r="K1610" s="42">
        <v>11</v>
      </c>
      <c r="L1610" s="42">
        <v>11</v>
      </c>
      <c r="M1610" s="43">
        <v>10</v>
      </c>
      <c r="N1610" s="44">
        <f>MIN(D1610:M1610)</f>
        <v>5</v>
      </c>
      <c r="O1610" s="45">
        <f>C1610-N1610</f>
        <v>12</v>
      </c>
      <c r="P1610" s="46">
        <f>O1610/C1610</f>
        <v>0.7058823529411765</v>
      </c>
    </row>
    <row r="1611" spans="1:16" ht="9.75" customHeight="1">
      <c r="A1611" s="5"/>
      <c r="B1611" s="40" t="s">
        <v>3</v>
      </c>
      <c r="C1611" s="40"/>
      <c r="D1611" s="41"/>
      <c r="E1611" s="42"/>
      <c r="F1611" s="42"/>
      <c r="G1611" s="42"/>
      <c r="H1611" s="42"/>
      <c r="I1611" s="42"/>
      <c r="J1611" s="42"/>
      <c r="K1611" s="42"/>
      <c r="L1611" s="42"/>
      <c r="M1611" s="43"/>
      <c r="N1611" s="44"/>
      <c r="O1611" s="45"/>
      <c r="P1611" s="46"/>
    </row>
    <row r="1612" spans="1:16" ht="9.75" customHeight="1">
      <c r="A1612" s="5"/>
      <c r="B1612" s="40" t="s">
        <v>300</v>
      </c>
      <c r="C1612" s="40"/>
      <c r="D1612" s="41"/>
      <c r="E1612" s="42"/>
      <c r="F1612" s="42"/>
      <c r="G1612" s="42"/>
      <c r="H1612" s="42"/>
      <c r="I1612" s="42"/>
      <c r="J1612" s="42"/>
      <c r="K1612" s="42"/>
      <c r="L1612" s="42"/>
      <c r="M1612" s="43"/>
      <c r="N1612" s="44"/>
      <c r="O1612" s="45"/>
      <c r="P1612" s="46"/>
    </row>
    <row r="1613" spans="1:16" ht="9.75" customHeight="1">
      <c r="A1613" s="5"/>
      <c r="B1613" s="40" t="s">
        <v>300</v>
      </c>
      <c r="C1613" s="40"/>
      <c r="D1613" s="41"/>
      <c r="E1613" s="42"/>
      <c r="F1613" s="42"/>
      <c r="G1613" s="42"/>
      <c r="H1613" s="42"/>
      <c r="I1613" s="42"/>
      <c r="J1613" s="42"/>
      <c r="K1613" s="42"/>
      <c r="L1613" s="42"/>
      <c r="M1613" s="43"/>
      <c r="N1613" s="44"/>
      <c r="O1613" s="45"/>
      <c r="P1613" s="46"/>
    </row>
    <row r="1614" spans="1:16" ht="9.75" customHeight="1">
      <c r="A1614" s="5"/>
      <c r="B1614" s="40" t="s">
        <v>300</v>
      </c>
      <c r="C1614" s="40"/>
      <c r="D1614" s="41"/>
      <c r="E1614" s="42"/>
      <c r="F1614" s="42"/>
      <c r="G1614" s="42"/>
      <c r="H1614" s="42"/>
      <c r="I1614" s="42"/>
      <c r="J1614" s="42"/>
      <c r="K1614" s="42"/>
      <c r="L1614" s="42"/>
      <c r="M1614" s="43"/>
      <c r="N1614" s="44"/>
      <c r="O1614" s="45"/>
      <c r="P1614" s="46"/>
    </row>
    <row r="1615" spans="1:16" ht="9.75" customHeight="1">
      <c r="A1615" s="5"/>
      <c r="B1615" s="40" t="s">
        <v>300</v>
      </c>
      <c r="C1615" s="40"/>
      <c r="D1615" s="41"/>
      <c r="E1615" s="42"/>
      <c r="F1615" s="42"/>
      <c r="G1615" s="42"/>
      <c r="H1615" s="42"/>
      <c r="I1615" s="42"/>
      <c r="J1615" s="42"/>
      <c r="K1615" s="42"/>
      <c r="L1615" s="42"/>
      <c r="M1615" s="43"/>
      <c r="N1615" s="44"/>
      <c r="O1615" s="45"/>
      <c r="P1615" s="46"/>
    </row>
    <row r="1616" spans="1:16" ht="9.75" customHeight="1">
      <c r="A1616" s="5"/>
      <c r="B1616" s="40" t="s">
        <v>300</v>
      </c>
      <c r="C1616" s="40"/>
      <c r="D1616" s="41"/>
      <c r="E1616" s="42"/>
      <c r="F1616" s="42"/>
      <c r="G1616" s="42"/>
      <c r="H1616" s="42"/>
      <c r="I1616" s="42"/>
      <c r="J1616" s="42"/>
      <c r="K1616" s="42"/>
      <c r="L1616" s="42"/>
      <c r="M1616" s="43"/>
      <c r="N1616" s="44"/>
      <c r="O1616" s="45"/>
      <c r="P1616" s="46"/>
    </row>
    <row r="1617" spans="1:16" ht="9.75" customHeight="1">
      <c r="A1617" s="5"/>
      <c r="B1617" s="40" t="s">
        <v>301</v>
      </c>
      <c r="C1617" s="40"/>
      <c r="D1617" s="41"/>
      <c r="E1617" s="42"/>
      <c r="F1617" s="42"/>
      <c r="G1617" s="42"/>
      <c r="H1617" s="42"/>
      <c r="I1617" s="42"/>
      <c r="J1617" s="42"/>
      <c r="K1617" s="42"/>
      <c r="L1617" s="42"/>
      <c r="M1617" s="43"/>
      <c r="N1617" s="44"/>
      <c r="O1617" s="45"/>
      <c r="P1617" s="46"/>
    </row>
    <row r="1618" spans="1:16" ht="9.75" customHeight="1">
      <c r="A1618" s="5"/>
      <c r="B1618" s="40" t="s">
        <v>109</v>
      </c>
      <c r="C1618" s="40"/>
      <c r="D1618" s="41"/>
      <c r="E1618" s="42"/>
      <c r="F1618" s="42"/>
      <c r="G1618" s="42"/>
      <c r="H1618" s="42"/>
      <c r="I1618" s="42"/>
      <c r="J1618" s="42"/>
      <c r="K1618" s="42"/>
      <c r="L1618" s="42"/>
      <c r="M1618" s="43"/>
      <c r="N1618" s="44"/>
      <c r="O1618" s="45"/>
      <c r="P1618" s="46"/>
    </row>
    <row r="1619" spans="1:16" ht="9.75" customHeight="1">
      <c r="A1619" s="5"/>
      <c r="B1619" s="40" t="s">
        <v>296</v>
      </c>
      <c r="C1619" s="40"/>
      <c r="D1619" s="41"/>
      <c r="E1619" s="42"/>
      <c r="F1619" s="42"/>
      <c r="G1619" s="42"/>
      <c r="H1619" s="42"/>
      <c r="I1619" s="42"/>
      <c r="J1619" s="42"/>
      <c r="K1619" s="42"/>
      <c r="L1619" s="42"/>
      <c r="M1619" s="43"/>
      <c r="N1619" s="44"/>
      <c r="O1619" s="45"/>
      <c r="P1619" s="46"/>
    </row>
    <row r="1620" spans="1:16" ht="9.75" customHeight="1">
      <c r="A1620" s="5"/>
      <c r="B1620" s="40" t="s">
        <v>297</v>
      </c>
      <c r="C1620" s="40"/>
      <c r="D1620" s="41"/>
      <c r="E1620" s="42"/>
      <c r="F1620" s="42"/>
      <c r="G1620" s="42"/>
      <c r="H1620" s="42"/>
      <c r="I1620" s="42"/>
      <c r="J1620" s="42"/>
      <c r="K1620" s="42"/>
      <c r="L1620" s="42"/>
      <c r="M1620" s="43"/>
      <c r="N1620" s="44"/>
      <c r="O1620" s="45"/>
      <c r="P1620" s="46"/>
    </row>
    <row r="1621" spans="1:16" ht="9.75" customHeight="1">
      <c r="A1621" s="5"/>
      <c r="B1621" s="40" t="s">
        <v>4</v>
      </c>
      <c r="C1621" s="40"/>
      <c r="D1621" s="41"/>
      <c r="E1621" s="42"/>
      <c r="F1621" s="42"/>
      <c r="G1621" s="42"/>
      <c r="H1621" s="42"/>
      <c r="I1621" s="42"/>
      <c r="J1621" s="42"/>
      <c r="K1621" s="42"/>
      <c r="L1621" s="42"/>
      <c r="M1621" s="43"/>
      <c r="N1621" s="44"/>
      <c r="O1621" s="45"/>
      <c r="P1621" s="46"/>
    </row>
    <row r="1622" spans="1:16" ht="9.75" customHeight="1">
      <c r="A1622" s="47"/>
      <c r="B1622" s="48" t="s">
        <v>5</v>
      </c>
      <c r="C1622" s="48">
        <f aca="true" t="shared" si="158" ref="C1622:M1622">SUM(C1607:C1611,C1617:C1621)</f>
        <v>209</v>
      </c>
      <c r="D1622" s="49">
        <f t="shared" si="158"/>
        <v>10</v>
      </c>
      <c r="E1622" s="50">
        <f t="shared" si="158"/>
        <v>9</v>
      </c>
      <c r="F1622" s="50">
        <f t="shared" si="158"/>
        <v>11</v>
      </c>
      <c r="G1622" s="50">
        <f t="shared" si="158"/>
        <v>10</v>
      </c>
      <c r="H1622" s="50">
        <f t="shared" si="158"/>
        <v>8</v>
      </c>
      <c r="I1622" s="50">
        <f t="shared" si="158"/>
        <v>5</v>
      </c>
      <c r="J1622" s="50">
        <f t="shared" si="158"/>
        <v>9</v>
      </c>
      <c r="K1622" s="50">
        <f t="shared" si="158"/>
        <v>35</v>
      </c>
      <c r="L1622" s="50">
        <f t="shared" si="158"/>
        <v>62</v>
      </c>
      <c r="M1622" s="51">
        <f t="shared" si="158"/>
        <v>88</v>
      </c>
      <c r="N1622" s="52">
        <f>MIN(D1622:M1622)</f>
        <v>5</v>
      </c>
      <c r="O1622" s="53">
        <f>C1622-N1622</f>
        <v>204</v>
      </c>
      <c r="P1622" s="54">
        <f>O1622/C1622</f>
        <v>0.9760765550239234</v>
      </c>
    </row>
    <row r="1623" spans="1:16" ht="9.75" customHeight="1">
      <c r="A1623" s="39" t="s">
        <v>166</v>
      </c>
      <c r="B1623" s="55" t="s">
        <v>0</v>
      </c>
      <c r="C1623" s="55"/>
      <c r="D1623" s="56"/>
      <c r="E1623" s="57"/>
      <c r="F1623" s="57"/>
      <c r="G1623" s="57"/>
      <c r="H1623" s="57"/>
      <c r="I1623" s="57"/>
      <c r="J1623" s="57"/>
      <c r="K1623" s="57"/>
      <c r="L1623" s="57"/>
      <c r="M1623" s="58"/>
      <c r="N1623" s="59"/>
      <c r="O1623" s="60"/>
      <c r="P1623" s="61"/>
    </row>
    <row r="1624" spans="1:16" ht="9.75" customHeight="1">
      <c r="A1624" s="5"/>
      <c r="B1624" s="40" t="s">
        <v>1</v>
      </c>
      <c r="C1624" s="40"/>
      <c r="D1624" s="41"/>
      <c r="E1624" s="42"/>
      <c r="F1624" s="42"/>
      <c r="G1624" s="42"/>
      <c r="H1624" s="42"/>
      <c r="I1624" s="42"/>
      <c r="J1624" s="42"/>
      <c r="K1624" s="42"/>
      <c r="L1624" s="42"/>
      <c r="M1624" s="43"/>
      <c r="N1624" s="44"/>
      <c r="O1624" s="45"/>
      <c r="P1624" s="46"/>
    </row>
    <row r="1625" spans="1:16" ht="9.75" customHeight="1">
      <c r="A1625" s="5"/>
      <c r="B1625" s="40" t="s">
        <v>2</v>
      </c>
      <c r="C1625" s="40"/>
      <c r="D1625" s="41"/>
      <c r="E1625" s="42"/>
      <c r="F1625" s="42"/>
      <c r="G1625" s="42"/>
      <c r="H1625" s="42"/>
      <c r="I1625" s="42"/>
      <c r="J1625" s="42"/>
      <c r="K1625" s="42"/>
      <c r="L1625" s="42"/>
      <c r="M1625" s="43"/>
      <c r="N1625" s="44"/>
      <c r="O1625" s="45"/>
      <c r="P1625" s="46"/>
    </row>
    <row r="1626" spans="1:16" ht="9.75" customHeight="1">
      <c r="A1626" s="5"/>
      <c r="B1626" s="40" t="s">
        <v>495</v>
      </c>
      <c r="C1626" s="40"/>
      <c r="D1626" s="41"/>
      <c r="E1626" s="42"/>
      <c r="F1626" s="42"/>
      <c r="G1626" s="42"/>
      <c r="H1626" s="42"/>
      <c r="I1626" s="42"/>
      <c r="J1626" s="42"/>
      <c r="K1626" s="42"/>
      <c r="L1626" s="42"/>
      <c r="M1626" s="43"/>
      <c r="N1626" s="44"/>
      <c r="O1626" s="45"/>
      <c r="P1626" s="46"/>
    </row>
    <row r="1627" spans="1:16" ht="9.75" customHeight="1">
      <c r="A1627" s="5"/>
      <c r="B1627" s="40" t="s">
        <v>3</v>
      </c>
      <c r="C1627" s="40"/>
      <c r="D1627" s="41"/>
      <c r="E1627" s="42"/>
      <c r="F1627" s="42"/>
      <c r="G1627" s="42"/>
      <c r="H1627" s="42"/>
      <c r="I1627" s="42"/>
      <c r="J1627" s="42"/>
      <c r="K1627" s="42"/>
      <c r="L1627" s="42"/>
      <c r="M1627" s="43"/>
      <c r="N1627" s="44"/>
      <c r="O1627" s="45"/>
      <c r="P1627" s="46"/>
    </row>
    <row r="1628" spans="1:16" ht="9.75" customHeight="1">
      <c r="A1628" s="5"/>
      <c r="B1628" s="40" t="s">
        <v>300</v>
      </c>
      <c r="C1628" s="40"/>
      <c r="D1628" s="41"/>
      <c r="E1628" s="42"/>
      <c r="F1628" s="42"/>
      <c r="G1628" s="42"/>
      <c r="H1628" s="42"/>
      <c r="I1628" s="42"/>
      <c r="J1628" s="42"/>
      <c r="K1628" s="42"/>
      <c r="L1628" s="42"/>
      <c r="M1628" s="43"/>
      <c r="N1628" s="44"/>
      <c r="O1628" s="45"/>
      <c r="P1628" s="46"/>
    </row>
    <row r="1629" spans="1:16" ht="9.75" customHeight="1">
      <c r="A1629" s="5"/>
      <c r="B1629" s="40" t="s">
        <v>300</v>
      </c>
      <c r="C1629" s="40"/>
      <c r="D1629" s="41"/>
      <c r="E1629" s="42"/>
      <c r="F1629" s="42"/>
      <c r="G1629" s="42"/>
      <c r="H1629" s="42"/>
      <c r="I1629" s="42"/>
      <c r="J1629" s="42"/>
      <c r="K1629" s="42"/>
      <c r="L1629" s="42"/>
      <c r="M1629" s="43"/>
      <c r="N1629" s="44"/>
      <c r="O1629" s="45"/>
      <c r="P1629" s="46"/>
    </row>
    <row r="1630" spans="1:16" ht="9.75" customHeight="1">
      <c r="A1630" s="5"/>
      <c r="B1630" s="40" t="s">
        <v>300</v>
      </c>
      <c r="C1630" s="40"/>
      <c r="D1630" s="41"/>
      <c r="E1630" s="42"/>
      <c r="F1630" s="42"/>
      <c r="G1630" s="42"/>
      <c r="H1630" s="42"/>
      <c r="I1630" s="42"/>
      <c r="J1630" s="42"/>
      <c r="K1630" s="42"/>
      <c r="L1630" s="42"/>
      <c r="M1630" s="43"/>
      <c r="N1630" s="44"/>
      <c r="O1630" s="45"/>
      <c r="P1630" s="46"/>
    </row>
    <row r="1631" spans="1:16" ht="9.75" customHeight="1">
      <c r="A1631" s="5"/>
      <c r="B1631" s="40" t="s">
        <v>300</v>
      </c>
      <c r="C1631" s="40"/>
      <c r="D1631" s="41"/>
      <c r="E1631" s="42"/>
      <c r="F1631" s="42"/>
      <c r="G1631" s="42"/>
      <c r="H1631" s="42"/>
      <c r="I1631" s="42"/>
      <c r="J1631" s="42"/>
      <c r="K1631" s="42"/>
      <c r="L1631" s="42"/>
      <c r="M1631" s="43"/>
      <c r="N1631" s="44"/>
      <c r="O1631" s="45"/>
      <c r="P1631" s="46"/>
    </row>
    <row r="1632" spans="1:16" ht="9.75" customHeight="1">
      <c r="A1632" s="5"/>
      <c r="B1632" s="40" t="s">
        <v>300</v>
      </c>
      <c r="C1632" s="40"/>
      <c r="D1632" s="41"/>
      <c r="E1632" s="42"/>
      <c r="F1632" s="42"/>
      <c r="G1632" s="42"/>
      <c r="H1632" s="42"/>
      <c r="I1632" s="42"/>
      <c r="J1632" s="42"/>
      <c r="K1632" s="42"/>
      <c r="L1632" s="42"/>
      <c r="M1632" s="43"/>
      <c r="N1632" s="44"/>
      <c r="O1632" s="45"/>
      <c r="P1632" s="46"/>
    </row>
    <row r="1633" spans="1:16" ht="9.75" customHeight="1">
      <c r="A1633" s="5"/>
      <c r="B1633" s="40" t="s">
        <v>301</v>
      </c>
      <c r="C1633" s="40"/>
      <c r="D1633" s="41"/>
      <c r="E1633" s="42"/>
      <c r="F1633" s="42"/>
      <c r="G1633" s="42"/>
      <c r="H1633" s="42"/>
      <c r="I1633" s="42"/>
      <c r="J1633" s="42"/>
      <c r="K1633" s="42"/>
      <c r="L1633" s="42"/>
      <c r="M1633" s="43"/>
      <c r="N1633" s="44"/>
      <c r="O1633" s="45"/>
      <c r="P1633" s="46"/>
    </row>
    <row r="1634" spans="1:16" ht="9.75" customHeight="1">
      <c r="A1634" s="5"/>
      <c r="B1634" s="40" t="s">
        <v>109</v>
      </c>
      <c r="C1634" s="40">
        <v>10</v>
      </c>
      <c r="D1634" s="41">
        <v>3</v>
      </c>
      <c r="E1634" s="42">
        <v>1</v>
      </c>
      <c r="F1634" s="42">
        <v>1</v>
      </c>
      <c r="G1634" s="42">
        <v>1</v>
      </c>
      <c r="H1634" s="42">
        <v>2</v>
      </c>
      <c r="I1634" s="42">
        <v>1</v>
      </c>
      <c r="J1634" s="42">
        <v>2</v>
      </c>
      <c r="K1634" s="42">
        <v>2</v>
      </c>
      <c r="L1634" s="42">
        <v>6</v>
      </c>
      <c r="M1634" s="43">
        <v>7</v>
      </c>
      <c r="N1634" s="44">
        <f>MIN(D1634:M1634)</f>
        <v>1</v>
      </c>
      <c r="O1634" s="45">
        <f>C1634-N1634</f>
        <v>9</v>
      </c>
      <c r="P1634" s="46">
        <f>O1634/C1634</f>
        <v>0.9</v>
      </c>
    </row>
    <row r="1635" spans="1:16" ht="9.75" customHeight="1">
      <c r="A1635" s="5"/>
      <c r="B1635" s="40" t="s">
        <v>296</v>
      </c>
      <c r="C1635" s="40"/>
      <c r="D1635" s="41"/>
      <c r="E1635" s="42"/>
      <c r="F1635" s="42"/>
      <c r="G1635" s="42"/>
      <c r="H1635" s="42"/>
      <c r="I1635" s="42"/>
      <c r="J1635" s="42"/>
      <c r="K1635" s="42"/>
      <c r="L1635" s="42"/>
      <c r="M1635" s="43"/>
      <c r="N1635" s="44"/>
      <c r="O1635" s="45"/>
      <c r="P1635" s="46"/>
    </row>
    <row r="1636" spans="1:16" ht="9.75" customHeight="1">
      <c r="A1636" s="5"/>
      <c r="B1636" s="40" t="s">
        <v>297</v>
      </c>
      <c r="C1636" s="40">
        <v>2</v>
      </c>
      <c r="D1636" s="41">
        <v>1</v>
      </c>
      <c r="E1636" s="42">
        <v>1</v>
      </c>
      <c r="F1636" s="42">
        <v>1</v>
      </c>
      <c r="G1636" s="42">
        <v>1</v>
      </c>
      <c r="H1636" s="42">
        <v>1</v>
      </c>
      <c r="I1636" s="42">
        <v>1</v>
      </c>
      <c r="J1636" s="42">
        <v>1</v>
      </c>
      <c r="K1636" s="42">
        <v>1</v>
      </c>
      <c r="L1636" s="42">
        <v>1</v>
      </c>
      <c r="M1636" s="43">
        <v>2</v>
      </c>
      <c r="N1636" s="44">
        <f>MIN(D1636:M1636)</f>
        <v>1</v>
      </c>
      <c r="O1636" s="45">
        <f>C1636-N1636</f>
        <v>1</v>
      </c>
      <c r="P1636" s="46">
        <f>O1636/C1636</f>
        <v>0.5</v>
      </c>
    </row>
    <row r="1637" spans="1:16" ht="9.75" customHeight="1">
      <c r="A1637" s="5"/>
      <c r="B1637" s="40" t="s">
        <v>4</v>
      </c>
      <c r="C1637" s="40"/>
      <c r="D1637" s="41"/>
      <c r="E1637" s="42"/>
      <c r="F1637" s="42"/>
      <c r="G1637" s="42"/>
      <c r="H1637" s="42"/>
      <c r="I1637" s="42"/>
      <c r="J1637" s="42"/>
      <c r="K1637" s="42"/>
      <c r="L1637" s="42"/>
      <c r="M1637" s="43"/>
      <c r="N1637" s="44"/>
      <c r="O1637" s="45"/>
      <c r="P1637" s="46"/>
    </row>
    <row r="1638" spans="1:16" ht="9.75" customHeight="1">
      <c r="A1638" s="47"/>
      <c r="B1638" s="48" t="s">
        <v>5</v>
      </c>
      <c r="C1638" s="48">
        <f aca="true" t="shared" si="159" ref="C1638:M1638">SUM(C1623:C1627,C1633:C1637)</f>
        <v>12</v>
      </c>
      <c r="D1638" s="49">
        <f t="shared" si="159"/>
        <v>4</v>
      </c>
      <c r="E1638" s="50">
        <f t="shared" si="159"/>
        <v>2</v>
      </c>
      <c r="F1638" s="50">
        <f t="shared" si="159"/>
        <v>2</v>
      </c>
      <c r="G1638" s="50">
        <f t="shared" si="159"/>
        <v>2</v>
      </c>
      <c r="H1638" s="50">
        <f t="shared" si="159"/>
        <v>3</v>
      </c>
      <c r="I1638" s="50">
        <f t="shared" si="159"/>
        <v>2</v>
      </c>
      <c r="J1638" s="50">
        <f t="shared" si="159"/>
        <v>3</v>
      </c>
      <c r="K1638" s="50">
        <f t="shared" si="159"/>
        <v>3</v>
      </c>
      <c r="L1638" s="50">
        <f t="shared" si="159"/>
        <v>7</v>
      </c>
      <c r="M1638" s="51">
        <f t="shared" si="159"/>
        <v>9</v>
      </c>
      <c r="N1638" s="52">
        <f>MIN(D1638:M1638)</f>
        <v>2</v>
      </c>
      <c r="O1638" s="53">
        <f>C1638-N1638</f>
        <v>10</v>
      </c>
      <c r="P1638" s="54">
        <f>O1638/C1638</f>
        <v>0.8333333333333334</v>
      </c>
    </row>
    <row r="1639" spans="1:16" ht="9.75" customHeight="1">
      <c r="A1639" s="39" t="s">
        <v>88</v>
      </c>
      <c r="B1639" s="55" t="s">
        <v>0</v>
      </c>
      <c r="C1639" s="55">
        <v>123</v>
      </c>
      <c r="D1639" s="56">
        <v>67</v>
      </c>
      <c r="E1639" s="57">
        <v>0</v>
      </c>
      <c r="F1639" s="57">
        <v>0</v>
      </c>
      <c r="G1639" s="57">
        <v>0</v>
      </c>
      <c r="H1639" s="57">
        <v>0</v>
      </c>
      <c r="I1639" s="57">
        <v>8</v>
      </c>
      <c r="J1639" s="57">
        <v>7</v>
      </c>
      <c r="K1639" s="57">
        <v>9</v>
      </c>
      <c r="L1639" s="57">
        <v>15</v>
      </c>
      <c r="M1639" s="58">
        <v>23</v>
      </c>
      <c r="N1639" s="59">
        <f>MIN(D1639:M1639)</f>
        <v>0</v>
      </c>
      <c r="O1639" s="60">
        <f>C1639-N1639</f>
        <v>123</v>
      </c>
      <c r="P1639" s="61">
        <f>O1639/C1639</f>
        <v>1</v>
      </c>
    </row>
    <row r="1640" spans="1:16" ht="9.75" customHeight="1">
      <c r="A1640" s="5"/>
      <c r="B1640" s="40" t="s">
        <v>1</v>
      </c>
      <c r="C1640" s="40">
        <v>74</v>
      </c>
      <c r="D1640" s="41">
        <v>0</v>
      </c>
      <c r="E1640" s="42">
        <v>0</v>
      </c>
      <c r="F1640" s="42">
        <v>0</v>
      </c>
      <c r="G1640" s="42">
        <v>0</v>
      </c>
      <c r="H1640" s="42">
        <v>1</v>
      </c>
      <c r="I1640" s="42">
        <v>0</v>
      </c>
      <c r="J1640" s="42">
        <v>2</v>
      </c>
      <c r="K1640" s="42">
        <v>5</v>
      </c>
      <c r="L1640" s="42">
        <v>15</v>
      </c>
      <c r="M1640" s="43">
        <v>34</v>
      </c>
      <c r="N1640" s="44">
        <f>MIN(D1640:M1640)</f>
        <v>0</v>
      </c>
      <c r="O1640" s="45">
        <f>C1640-N1640</f>
        <v>74</v>
      </c>
      <c r="P1640" s="46">
        <f>O1640/C1640</f>
        <v>1</v>
      </c>
    </row>
    <row r="1641" spans="1:16" ht="9.75" customHeight="1">
      <c r="A1641" s="5"/>
      <c r="B1641" s="40" t="s">
        <v>2</v>
      </c>
      <c r="C1641" s="40"/>
      <c r="D1641" s="41"/>
      <c r="E1641" s="42"/>
      <c r="F1641" s="42"/>
      <c r="G1641" s="42"/>
      <c r="H1641" s="42"/>
      <c r="I1641" s="42"/>
      <c r="J1641" s="42"/>
      <c r="K1641" s="42"/>
      <c r="L1641" s="42"/>
      <c r="M1641" s="43"/>
      <c r="N1641" s="44"/>
      <c r="O1641" s="45"/>
      <c r="P1641" s="46"/>
    </row>
    <row r="1642" spans="1:16" ht="9.75" customHeight="1">
      <c r="A1642" s="5"/>
      <c r="B1642" s="40" t="s">
        <v>495</v>
      </c>
      <c r="C1642" s="40">
        <v>8</v>
      </c>
      <c r="D1642" s="41">
        <v>3</v>
      </c>
      <c r="E1642" s="42">
        <v>1</v>
      </c>
      <c r="F1642" s="42">
        <v>0</v>
      </c>
      <c r="G1642" s="42">
        <v>0</v>
      </c>
      <c r="H1642" s="42">
        <v>1</v>
      </c>
      <c r="I1642" s="42">
        <v>1</v>
      </c>
      <c r="J1642" s="42">
        <v>1</v>
      </c>
      <c r="K1642" s="42">
        <v>1</v>
      </c>
      <c r="L1642" s="42">
        <v>2</v>
      </c>
      <c r="M1642" s="43">
        <v>1</v>
      </c>
      <c r="N1642" s="44">
        <f>MIN(D1642:M1642)</f>
        <v>0</v>
      </c>
      <c r="O1642" s="45">
        <f>C1642-N1642</f>
        <v>8</v>
      </c>
      <c r="P1642" s="46">
        <f>O1642/C1642</f>
        <v>1</v>
      </c>
    </row>
    <row r="1643" spans="1:16" ht="9.75" customHeight="1">
      <c r="A1643" s="5"/>
      <c r="B1643" s="40" t="s">
        <v>3</v>
      </c>
      <c r="C1643" s="40">
        <v>14</v>
      </c>
      <c r="D1643" s="41">
        <v>10</v>
      </c>
      <c r="E1643" s="42">
        <v>5</v>
      </c>
      <c r="F1643" s="42">
        <v>6</v>
      </c>
      <c r="G1643" s="42">
        <v>3</v>
      </c>
      <c r="H1643" s="42">
        <v>2</v>
      </c>
      <c r="I1643" s="42">
        <v>1</v>
      </c>
      <c r="J1643" s="42">
        <v>3</v>
      </c>
      <c r="K1643" s="42">
        <v>4</v>
      </c>
      <c r="L1643" s="42">
        <v>4</v>
      </c>
      <c r="M1643" s="43">
        <v>3</v>
      </c>
      <c r="N1643" s="44">
        <f>MIN(D1643:M1643)</f>
        <v>1</v>
      </c>
      <c r="O1643" s="45">
        <f>C1643-N1643</f>
        <v>13</v>
      </c>
      <c r="P1643" s="46">
        <f>O1643/C1643</f>
        <v>0.9285714285714286</v>
      </c>
    </row>
    <row r="1644" spans="1:16" ht="9.75" customHeight="1">
      <c r="A1644" s="5"/>
      <c r="B1644" s="40" t="s">
        <v>307</v>
      </c>
      <c r="C1644" s="40">
        <v>7</v>
      </c>
      <c r="D1644" s="41">
        <v>1</v>
      </c>
      <c r="E1644" s="42">
        <v>0</v>
      </c>
      <c r="F1644" s="42">
        <v>0</v>
      </c>
      <c r="G1644" s="42">
        <v>0</v>
      </c>
      <c r="H1644" s="42">
        <v>0</v>
      </c>
      <c r="I1644" s="42">
        <v>0</v>
      </c>
      <c r="J1644" s="42">
        <v>0</v>
      </c>
      <c r="K1644" s="42">
        <v>1</v>
      </c>
      <c r="L1644" s="42">
        <v>2</v>
      </c>
      <c r="M1644" s="43">
        <v>4</v>
      </c>
      <c r="N1644" s="44">
        <f>MIN(D1644:M1644)</f>
        <v>0</v>
      </c>
      <c r="O1644" s="45">
        <f>C1644-N1644</f>
        <v>7</v>
      </c>
      <c r="P1644" s="46">
        <f>O1644/C1644</f>
        <v>1</v>
      </c>
    </row>
    <row r="1645" spans="1:16" ht="9.75" customHeight="1">
      <c r="A1645" s="5"/>
      <c r="B1645" s="40" t="s">
        <v>300</v>
      </c>
      <c r="C1645" s="40"/>
      <c r="D1645" s="41"/>
      <c r="E1645" s="42"/>
      <c r="F1645" s="42"/>
      <c r="G1645" s="42"/>
      <c r="H1645" s="42"/>
      <c r="I1645" s="42"/>
      <c r="J1645" s="42"/>
      <c r="K1645" s="42"/>
      <c r="L1645" s="42"/>
      <c r="M1645" s="43"/>
      <c r="N1645" s="44"/>
      <c r="O1645" s="45"/>
      <c r="P1645" s="46"/>
    </row>
    <row r="1646" spans="1:16" ht="9.75" customHeight="1">
      <c r="A1646" s="5"/>
      <c r="B1646" s="40" t="s">
        <v>300</v>
      </c>
      <c r="C1646" s="40"/>
      <c r="D1646" s="41"/>
      <c r="E1646" s="42"/>
      <c r="F1646" s="42"/>
      <c r="G1646" s="42"/>
      <c r="H1646" s="42"/>
      <c r="I1646" s="42"/>
      <c r="J1646" s="42"/>
      <c r="K1646" s="42"/>
      <c r="L1646" s="42"/>
      <c r="M1646" s="43"/>
      <c r="N1646" s="44"/>
      <c r="O1646" s="45"/>
      <c r="P1646" s="46"/>
    </row>
    <row r="1647" spans="1:16" ht="9.75" customHeight="1">
      <c r="A1647" s="5"/>
      <c r="B1647" s="40" t="s">
        <v>300</v>
      </c>
      <c r="C1647" s="40"/>
      <c r="D1647" s="41"/>
      <c r="E1647" s="42"/>
      <c r="F1647" s="42"/>
      <c r="G1647" s="42"/>
      <c r="H1647" s="42"/>
      <c r="I1647" s="42"/>
      <c r="J1647" s="42"/>
      <c r="K1647" s="42"/>
      <c r="L1647" s="42"/>
      <c r="M1647" s="43"/>
      <c r="N1647" s="44"/>
      <c r="O1647" s="45"/>
      <c r="P1647" s="46"/>
    </row>
    <row r="1648" spans="1:16" ht="9.75" customHeight="1">
      <c r="A1648" s="5"/>
      <c r="B1648" s="40" t="s">
        <v>300</v>
      </c>
      <c r="C1648" s="40"/>
      <c r="D1648" s="41"/>
      <c r="E1648" s="42"/>
      <c r="F1648" s="42"/>
      <c r="G1648" s="42"/>
      <c r="H1648" s="42"/>
      <c r="I1648" s="42"/>
      <c r="J1648" s="42"/>
      <c r="K1648" s="42"/>
      <c r="L1648" s="42"/>
      <c r="M1648" s="43"/>
      <c r="N1648" s="44"/>
      <c r="O1648" s="45"/>
      <c r="P1648" s="46"/>
    </row>
    <row r="1649" spans="1:16" ht="9.75" customHeight="1">
      <c r="A1649" s="5"/>
      <c r="B1649" s="40" t="s">
        <v>301</v>
      </c>
      <c r="C1649" s="40">
        <f aca="true" t="shared" si="160" ref="C1649:M1649">SUM(C1644:C1648)</f>
        <v>7</v>
      </c>
      <c r="D1649" s="41">
        <f t="shared" si="160"/>
        <v>1</v>
      </c>
      <c r="E1649" s="42">
        <f t="shared" si="160"/>
        <v>0</v>
      </c>
      <c r="F1649" s="42">
        <f t="shared" si="160"/>
        <v>0</v>
      </c>
      <c r="G1649" s="42">
        <f t="shared" si="160"/>
        <v>0</v>
      </c>
      <c r="H1649" s="42">
        <f t="shared" si="160"/>
        <v>0</v>
      </c>
      <c r="I1649" s="42">
        <f t="shared" si="160"/>
        <v>0</v>
      </c>
      <c r="J1649" s="42">
        <f t="shared" si="160"/>
        <v>0</v>
      </c>
      <c r="K1649" s="42">
        <f t="shared" si="160"/>
        <v>1</v>
      </c>
      <c r="L1649" s="42">
        <f t="shared" si="160"/>
        <v>2</v>
      </c>
      <c r="M1649" s="43">
        <f t="shared" si="160"/>
        <v>4</v>
      </c>
      <c r="N1649" s="44">
        <f>MIN(D1649:M1649)</f>
        <v>0</v>
      </c>
      <c r="O1649" s="45">
        <f>C1649-N1649</f>
        <v>7</v>
      </c>
      <c r="P1649" s="46">
        <f>O1649/C1649</f>
        <v>1</v>
      </c>
    </row>
    <row r="1650" spans="1:16" ht="9.75" customHeight="1">
      <c r="A1650" s="5"/>
      <c r="B1650" s="40" t="s">
        <v>109</v>
      </c>
      <c r="C1650" s="40">
        <v>4</v>
      </c>
      <c r="D1650" s="41">
        <v>2</v>
      </c>
      <c r="E1650" s="42">
        <v>1</v>
      </c>
      <c r="F1650" s="42">
        <v>1</v>
      </c>
      <c r="G1650" s="42">
        <v>1</v>
      </c>
      <c r="H1650" s="42">
        <v>1</v>
      </c>
      <c r="I1650" s="42">
        <v>1</v>
      </c>
      <c r="J1650" s="42">
        <v>1</v>
      </c>
      <c r="K1650" s="42">
        <v>1</v>
      </c>
      <c r="L1650" s="42">
        <v>2</v>
      </c>
      <c r="M1650" s="43">
        <v>3</v>
      </c>
      <c r="N1650" s="44">
        <f>MIN(D1650:M1650)</f>
        <v>1</v>
      </c>
      <c r="O1650" s="45">
        <f>C1650-N1650</f>
        <v>3</v>
      </c>
      <c r="P1650" s="46">
        <f>O1650/C1650</f>
        <v>0.75</v>
      </c>
    </row>
    <row r="1651" spans="1:16" ht="9.75" customHeight="1">
      <c r="A1651" s="5"/>
      <c r="B1651" s="40" t="s">
        <v>296</v>
      </c>
      <c r="C1651" s="40">
        <v>2</v>
      </c>
      <c r="D1651" s="41">
        <v>2</v>
      </c>
      <c r="E1651" s="42">
        <v>2</v>
      </c>
      <c r="F1651" s="42">
        <v>1</v>
      </c>
      <c r="G1651" s="42">
        <v>2</v>
      </c>
      <c r="H1651" s="42">
        <v>2</v>
      </c>
      <c r="I1651" s="42">
        <v>1</v>
      </c>
      <c r="J1651" s="42">
        <v>1</v>
      </c>
      <c r="K1651" s="42">
        <v>2</v>
      </c>
      <c r="L1651" s="42">
        <v>2</v>
      </c>
      <c r="M1651" s="43">
        <v>2</v>
      </c>
      <c r="N1651" s="44">
        <f>MIN(D1651:M1651)</f>
        <v>1</v>
      </c>
      <c r="O1651" s="45">
        <f>C1651-N1651</f>
        <v>1</v>
      </c>
      <c r="P1651" s="46">
        <f>O1651/C1651</f>
        <v>0.5</v>
      </c>
    </row>
    <row r="1652" spans="1:16" ht="9.75" customHeight="1">
      <c r="A1652" s="5"/>
      <c r="B1652" s="40" t="s">
        <v>297</v>
      </c>
      <c r="C1652" s="40"/>
      <c r="D1652" s="41"/>
      <c r="E1652" s="42"/>
      <c r="F1652" s="42"/>
      <c r="G1652" s="42"/>
      <c r="H1652" s="42"/>
      <c r="I1652" s="42"/>
      <c r="J1652" s="42"/>
      <c r="K1652" s="42"/>
      <c r="L1652" s="42"/>
      <c r="M1652" s="43"/>
      <c r="N1652" s="44"/>
      <c r="O1652" s="45"/>
      <c r="P1652" s="46"/>
    </row>
    <row r="1653" spans="1:16" ht="9.75" customHeight="1">
      <c r="A1653" s="5"/>
      <c r="B1653" s="40" t="s">
        <v>4</v>
      </c>
      <c r="C1653" s="40"/>
      <c r="D1653" s="41"/>
      <c r="E1653" s="42"/>
      <c r="F1653" s="42"/>
      <c r="G1653" s="42"/>
      <c r="H1653" s="42"/>
      <c r="I1653" s="42"/>
      <c r="J1653" s="42"/>
      <c r="K1653" s="42"/>
      <c r="L1653" s="42"/>
      <c r="M1653" s="43"/>
      <c r="N1653" s="44"/>
      <c r="O1653" s="45"/>
      <c r="P1653" s="46"/>
    </row>
    <row r="1654" spans="1:16" ht="9.75" customHeight="1">
      <c r="A1654" s="47"/>
      <c r="B1654" s="48" t="s">
        <v>5</v>
      </c>
      <c r="C1654" s="48">
        <f aca="true" t="shared" si="161" ref="C1654:M1654">SUM(C1639:C1643,C1649:C1653)</f>
        <v>232</v>
      </c>
      <c r="D1654" s="49">
        <f t="shared" si="161"/>
        <v>85</v>
      </c>
      <c r="E1654" s="50">
        <f t="shared" si="161"/>
        <v>9</v>
      </c>
      <c r="F1654" s="50">
        <f t="shared" si="161"/>
        <v>8</v>
      </c>
      <c r="G1654" s="50">
        <f t="shared" si="161"/>
        <v>6</v>
      </c>
      <c r="H1654" s="50">
        <f t="shared" si="161"/>
        <v>7</v>
      </c>
      <c r="I1654" s="50">
        <f t="shared" si="161"/>
        <v>12</v>
      </c>
      <c r="J1654" s="50">
        <f t="shared" si="161"/>
        <v>15</v>
      </c>
      <c r="K1654" s="50">
        <f t="shared" si="161"/>
        <v>23</v>
      </c>
      <c r="L1654" s="50">
        <f t="shared" si="161"/>
        <v>42</v>
      </c>
      <c r="M1654" s="51">
        <f t="shared" si="161"/>
        <v>70</v>
      </c>
      <c r="N1654" s="52">
        <f>MIN(D1654:M1654)</f>
        <v>6</v>
      </c>
      <c r="O1654" s="53">
        <f>C1654-N1654</f>
        <v>226</v>
      </c>
      <c r="P1654" s="54">
        <f>O1654/C1654</f>
        <v>0.9741379310344828</v>
      </c>
    </row>
    <row r="1655" spans="1:16" ht="9.75" customHeight="1">
      <c r="A1655" s="39" t="s">
        <v>89</v>
      </c>
      <c r="B1655" s="55" t="s">
        <v>0</v>
      </c>
      <c r="C1655" s="55">
        <v>133</v>
      </c>
      <c r="D1655" s="56">
        <v>86</v>
      </c>
      <c r="E1655" s="57">
        <v>44</v>
      </c>
      <c r="F1655" s="57">
        <v>20</v>
      </c>
      <c r="G1655" s="57">
        <v>10</v>
      </c>
      <c r="H1655" s="57">
        <v>11</v>
      </c>
      <c r="I1655" s="57">
        <v>13</v>
      </c>
      <c r="J1655" s="57">
        <v>11</v>
      </c>
      <c r="K1655" s="57">
        <v>19</v>
      </c>
      <c r="L1655" s="57">
        <v>28</v>
      </c>
      <c r="M1655" s="58">
        <v>47</v>
      </c>
      <c r="N1655" s="59">
        <f>MIN(D1655:M1655)</f>
        <v>10</v>
      </c>
      <c r="O1655" s="60">
        <f>C1655-N1655</f>
        <v>123</v>
      </c>
      <c r="P1655" s="61">
        <f>O1655/C1655</f>
        <v>0.924812030075188</v>
      </c>
    </row>
    <row r="1656" spans="1:16" ht="9.75" customHeight="1">
      <c r="A1656" s="5"/>
      <c r="B1656" s="40" t="s">
        <v>1</v>
      </c>
      <c r="C1656" s="40">
        <v>57</v>
      </c>
      <c r="D1656" s="41">
        <v>3</v>
      </c>
      <c r="E1656" s="42">
        <v>0</v>
      </c>
      <c r="F1656" s="42">
        <v>0</v>
      </c>
      <c r="G1656" s="42">
        <v>0</v>
      </c>
      <c r="H1656" s="42">
        <v>0</v>
      </c>
      <c r="I1656" s="42">
        <v>0</v>
      </c>
      <c r="J1656" s="42">
        <v>0</v>
      </c>
      <c r="K1656" s="42">
        <v>0</v>
      </c>
      <c r="L1656" s="42">
        <v>9</v>
      </c>
      <c r="M1656" s="43">
        <v>31</v>
      </c>
      <c r="N1656" s="44">
        <f>MIN(D1656:M1656)</f>
        <v>0</v>
      </c>
      <c r="O1656" s="45">
        <f>C1656-N1656</f>
        <v>57</v>
      </c>
      <c r="P1656" s="46">
        <f>O1656/C1656</f>
        <v>1</v>
      </c>
    </row>
    <row r="1657" spans="1:16" ht="9.75" customHeight="1">
      <c r="A1657" s="5"/>
      <c r="B1657" s="40" t="s">
        <v>2</v>
      </c>
      <c r="C1657" s="40"/>
      <c r="D1657" s="41"/>
      <c r="E1657" s="42"/>
      <c r="F1657" s="42"/>
      <c r="G1657" s="42"/>
      <c r="H1657" s="42"/>
      <c r="I1657" s="42"/>
      <c r="J1657" s="42"/>
      <c r="K1657" s="42"/>
      <c r="L1657" s="42"/>
      <c r="M1657" s="43"/>
      <c r="N1657" s="44"/>
      <c r="O1657" s="45"/>
      <c r="P1657" s="46"/>
    </row>
    <row r="1658" spans="1:16" ht="9.75" customHeight="1">
      <c r="A1658" s="5"/>
      <c r="B1658" s="40" t="s">
        <v>495</v>
      </c>
      <c r="C1658" s="40">
        <v>35</v>
      </c>
      <c r="D1658" s="41">
        <v>11</v>
      </c>
      <c r="E1658" s="42">
        <v>4</v>
      </c>
      <c r="F1658" s="42">
        <v>0</v>
      </c>
      <c r="G1658" s="42">
        <v>0</v>
      </c>
      <c r="H1658" s="42">
        <v>1</v>
      </c>
      <c r="I1658" s="42">
        <v>3</v>
      </c>
      <c r="J1658" s="42">
        <v>3</v>
      </c>
      <c r="K1658" s="42">
        <v>5</v>
      </c>
      <c r="L1658" s="42">
        <v>3</v>
      </c>
      <c r="M1658" s="43">
        <v>2</v>
      </c>
      <c r="N1658" s="44">
        <f>MIN(D1658:M1658)</f>
        <v>0</v>
      </c>
      <c r="O1658" s="45">
        <f>C1658-N1658</f>
        <v>35</v>
      </c>
      <c r="P1658" s="46">
        <f>O1658/C1658</f>
        <v>1</v>
      </c>
    </row>
    <row r="1659" spans="1:16" ht="9.75" customHeight="1">
      <c r="A1659" s="5"/>
      <c r="B1659" s="40" t="s">
        <v>3</v>
      </c>
      <c r="C1659" s="40">
        <v>8</v>
      </c>
      <c r="D1659" s="41">
        <v>7</v>
      </c>
      <c r="E1659" s="42">
        <v>7</v>
      </c>
      <c r="F1659" s="42">
        <v>6</v>
      </c>
      <c r="G1659" s="42">
        <v>5</v>
      </c>
      <c r="H1659" s="42">
        <v>5</v>
      </c>
      <c r="I1659" s="42">
        <v>5</v>
      </c>
      <c r="J1659" s="42">
        <v>5</v>
      </c>
      <c r="K1659" s="42">
        <v>5</v>
      </c>
      <c r="L1659" s="42">
        <v>5</v>
      </c>
      <c r="M1659" s="43">
        <v>6</v>
      </c>
      <c r="N1659" s="44">
        <f>MIN(D1659:M1659)</f>
        <v>5</v>
      </c>
      <c r="O1659" s="45">
        <f>C1659-N1659</f>
        <v>3</v>
      </c>
      <c r="P1659" s="46">
        <f>O1659/C1659</f>
        <v>0.375</v>
      </c>
    </row>
    <row r="1660" spans="1:16" ht="9.75" customHeight="1">
      <c r="A1660" s="5"/>
      <c r="B1660" s="40" t="s">
        <v>398</v>
      </c>
      <c r="C1660" s="40">
        <v>1</v>
      </c>
      <c r="D1660" s="41">
        <v>0</v>
      </c>
      <c r="E1660" s="42">
        <v>0</v>
      </c>
      <c r="F1660" s="42">
        <v>0</v>
      </c>
      <c r="G1660" s="42">
        <v>0</v>
      </c>
      <c r="H1660" s="42">
        <v>0</v>
      </c>
      <c r="I1660" s="42">
        <v>1</v>
      </c>
      <c r="J1660" s="42">
        <v>1</v>
      </c>
      <c r="K1660" s="42">
        <v>1</v>
      </c>
      <c r="L1660" s="42">
        <v>1</v>
      </c>
      <c r="M1660" s="43">
        <v>1</v>
      </c>
      <c r="N1660" s="44">
        <f>MIN(D1660:M1660)</f>
        <v>0</v>
      </c>
      <c r="O1660" s="45">
        <f>C1660-N1660</f>
        <v>1</v>
      </c>
      <c r="P1660" s="46">
        <f>O1660/C1660</f>
        <v>1</v>
      </c>
    </row>
    <row r="1661" spans="1:16" ht="9.75" customHeight="1">
      <c r="A1661" s="5"/>
      <c r="B1661" s="40" t="s">
        <v>319</v>
      </c>
      <c r="C1661" s="40">
        <v>21</v>
      </c>
      <c r="D1661" s="41">
        <v>16</v>
      </c>
      <c r="E1661" s="42">
        <v>12</v>
      </c>
      <c r="F1661" s="42">
        <v>9</v>
      </c>
      <c r="G1661" s="42">
        <v>9</v>
      </c>
      <c r="H1661" s="42">
        <v>10</v>
      </c>
      <c r="I1661" s="42">
        <v>13</v>
      </c>
      <c r="J1661" s="42">
        <v>13</v>
      </c>
      <c r="K1661" s="42">
        <v>14</v>
      </c>
      <c r="L1661" s="42">
        <v>16</v>
      </c>
      <c r="M1661" s="43">
        <v>17</v>
      </c>
      <c r="N1661" s="44">
        <f>MIN(D1661:M1661)</f>
        <v>9</v>
      </c>
      <c r="O1661" s="45">
        <f>C1661-N1661</f>
        <v>12</v>
      </c>
      <c r="P1661" s="46">
        <f>O1661/C1661</f>
        <v>0.5714285714285714</v>
      </c>
    </row>
    <row r="1662" spans="1:16" ht="9.75" customHeight="1">
      <c r="A1662" s="5"/>
      <c r="B1662" s="40" t="s">
        <v>300</v>
      </c>
      <c r="C1662" s="40"/>
      <c r="D1662" s="41"/>
      <c r="E1662" s="42"/>
      <c r="F1662" s="42"/>
      <c r="G1662" s="42"/>
      <c r="H1662" s="42"/>
      <c r="I1662" s="42"/>
      <c r="J1662" s="42"/>
      <c r="K1662" s="42"/>
      <c r="L1662" s="42"/>
      <c r="M1662" s="43"/>
      <c r="N1662" s="44"/>
      <c r="O1662" s="45"/>
      <c r="P1662" s="46"/>
    </row>
    <row r="1663" spans="1:16" ht="9.75" customHeight="1">
      <c r="A1663" s="5"/>
      <c r="B1663" s="40" t="s">
        <v>300</v>
      </c>
      <c r="C1663" s="40"/>
      <c r="D1663" s="41"/>
      <c r="E1663" s="42"/>
      <c r="F1663" s="42"/>
      <c r="G1663" s="42"/>
      <c r="H1663" s="42"/>
      <c r="I1663" s="42"/>
      <c r="J1663" s="42"/>
      <c r="K1663" s="42"/>
      <c r="L1663" s="42"/>
      <c r="M1663" s="43"/>
      <c r="N1663" s="44"/>
      <c r="O1663" s="45"/>
      <c r="P1663" s="46"/>
    </row>
    <row r="1664" spans="1:16" ht="9.75" customHeight="1">
      <c r="A1664" s="5"/>
      <c r="B1664" s="40" t="s">
        <v>300</v>
      </c>
      <c r="C1664" s="40"/>
      <c r="D1664" s="41"/>
      <c r="E1664" s="42"/>
      <c r="F1664" s="42"/>
      <c r="G1664" s="42"/>
      <c r="H1664" s="42"/>
      <c r="I1664" s="42"/>
      <c r="J1664" s="42"/>
      <c r="K1664" s="42"/>
      <c r="L1664" s="42"/>
      <c r="M1664" s="43"/>
      <c r="N1664" s="44"/>
      <c r="O1664" s="45"/>
      <c r="P1664" s="46"/>
    </row>
    <row r="1665" spans="1:16" ht="9.75" customHeight="1">
      <c r="A1665" s="5"/>
      <c r="B1665" s="40" t="s">
        <v>301</v>
      </c>
      <c r="C1665" s="40">
        <f aca="true" t="shared" si="162" ref="C1665:M1665">SUM(C1660:C1664)</f>
        <v>22</v>
      </c>
      <c r="D1665" s="41">
        <f t="shared" si="162"/>
        <v>16</v>
      </c>
      <c r="E1665" s="42">
        <f t="shared" si="162"/>
        <v>12</v>
      </c>
      <c r="F1665" s="42">
        <f t="shared" si="162"/>
        <v>9</v>
      </c>
      <c r="G1665" s="42">
        <f t="shared" si="162"/>
        <v>9</v>
      </c>
      <c r="H1665" s="42">
        <f t="shared" si="162"/>
        <v>10</v>
      </c>
      <c r="I1665" s="42">
        <f t="shared" si="162"/>
        <v>14</v>
      </c>
      <c r="J1665" s="42">
        <f t="shared" si="162"/>
        <v>14</v>
      </c>
      <c r="K1665" s="42">
        <f t="shared" si="162"/>
        <v>15</v>
      </c>
      <c r="L1665" s="42">
        <f t="shared" si="162"/>
        <v>17</v>
      </c>
      <c r="M1665" s="43">
        <f t="shared" si="162"/>
        <v>18</v>
      </c>
      <c r="N1665" s="44">
        <f aca="true" t="shared" si="163" ref="N1665:N1672">MIN(D1665:M1665)</f>
        <v>9</v>
      </c>
      <c r="O1665" s="45">
        <f aca="true" t="shared" si="164" ref="O1665:O1672">C1665-N1665</f>
        <v>13</v>
      </c>
      <c r="P1665" s="46">
        <f aca="true" t="shared" si="165" ref="P1665:P1672">O1665/C1665</f>
        <v>0.5909090909090909</v>
      </c>
    </row>
    <row r="1666" spans="1:16" ht="9.75" customHeight="1">
      <c r="A1666" s="5"/>
      <c r="B1666" s="40" t="s">
        <v>109</v>
      </c>
      <c r="C1666" s="40">
        <v>13</v>
      </c>
      <c r="D1666" s="41">
        <v>9</v>
      </c>
      <c r="E1666" s="42">
        <v>6</v>
      </c>
      <c r="F1666" s="42">
        <v>3</v>
      </c>
      <c r="G1666" s="42">
        <v>3</v>
      </c>
      <c r="H1666" s="42">
        <v>5</v>
      </c>
      <c r="I1666" s="42">
        <v>5</v>
      </c>
      <c r="J1666" s="42">
        <v>6</v>
      </c>
      <c r="K1666" s="42">
        <v>6</v>
      </c>
      <c r="L1666" s="42">
        <v>7</v>
      </c>
      <c r="M1666" s="43">
        <v>9</v>
      </c>
      <c r="N1666" s="44">
        <f t="shared" si="163"/>
        <v>3</v>
      </c>
      <c r="O1666" s="45">
        <f t="shared" si="164"/>
        <v>10</v>
      </c>
      <c r="P1666" s="46">
        <f t="shared" si="165"/>
        <v>0.7692307692307693</v>
      </c>
    </row>
    <row r="1667" spans="1:16" ht="9.75" customHeight="1">
      <c r="A1667" s="5"/>
      <c r="B1667" s="40" t="s">
        <v>296</v>
      </c>
      <c r="C1667" s="40"/>
      <c r="D1667" s="41"/>
      <c r="E1667" s="42"/>
      <c r="F1667" s="42"/>
      <c r="G1667" s="42"/>
      <c r="H1667" s="42"/>
      <c r="I1667" s="42"/>
      <c r="J1667" s="42"/>
      <c r="K1667" s="42"/>
      <c r="L1667" s="42"/>
      <c r="M1667" s="43"/>
      <c r="N1667" s="44"/>
      <c r="O1667" s="45"/>
      <c r="P1667" s="46"/>
    </row>
    <row r="1668" spans="1:16" ht="9.75" customHeight="1">
      <c r="A1668" s="5"/>
      <c r="B1668" s="40" t="s">
        <v>297</v>
      </c>
      <c r="C1668" s="40">
        <v>4</v>
      </c>
      <c r="D1668" s="41">
        <v>3</v>
      </c>
      <c r="E1668" s="42">
        <v>2</v>
      </c>
      <c r="F1668" s="42">
        <v>1</v>
      </c>
      <c r="G1668" s="42">
        <v>2</v>
      </c>
      <c r="H1668" s="42">
        <v>1</v>
      </c>
      <c r="I1668" s="42">
        <v>1</v>
      </c>
      <c r="J1668" s="42">
        <v>1</v>
      </c>
      <c r="K1668" s="42">
        <v>1</v>
      </c>
      <c r="L1668" s="42">
        <v>2</v>
      </c>
      <c r="M1668" s="43">
        <v>3</v>
      </c>
      <c r="N1668" s="44">
        <f t="shared" si="163"/>
        <v>1</v>
      </c>
      <c r="O1668" s="45">
        <f t="shared" si="164"/>
        <v>3</v>
      </c>
      <c r="P1668" s="46">
        <f t="shared" si="165"/>
        <v>0.75</v>
      </c>
    </row>
    <row r="1669" spans="1:16" ht="9.75" customHeight="1">
      <c r="A1669" s="5"/>
      <c r="B1669" s="40" t="s">
        <v>4</v>
      </c>
      <c r="C1669" s="40">
        <v>4</v>
      </c>
      <c r="D1669" s="41">
        <v>1</v>
      </c>
      <c r="E1669" s="42">
        <v>1</v>
      </c>
      <c r="F1669" s="42">
        <v>1</v>
      </c>
      <c r="G1669" s="42">
        <v>0</v>
      </c>
      <c r="H1669" s="42">
        <v>1</v>
      </c>
      <c r="I1669" s="42">
        <v>1</v>
      </c>
      <c r="J1669" s="42">
        <v>1</v>
      </c>
      <c r="K1669" s="42">
        <v>2</v>
      </c>
      <c r="L1669" s="42">
        <v>4</v>
      </c>
      <c r="M1669" s="43">
        <v>1</v>
      </c>
      <c r="N1669" s="44">
        <f t="shared" si="163"/>
        <v>0</v>
      </c>
      <c r="O1669" s="45">
        <f t="shared" si="164"/>
        <v>4</v>
      </c>
      <c r="P1669" s="46">
        <f t="shared" si="165"/>
        <v>1</v>
      </c>
    </row>
    <row r="1670" spans="1:16" ht="9.75" customHeight="1">
      <c r="A1670" s="47"/>
      <c r="B1670" s="48" t="s">
        <v>5</v>
      </c>
      <c r="C1670" s="48">
        <f aca="true" t="shared" si="166" ref="C1670:M1670">SUM(C1655:C1659,C1665:C1669)</f>
        <v>276</v>
      </c>
      <c r="D1670" s="49">
        <f t="shared" si="166"/>
        <v>136</v>
      </c>
      <c r="E1670" s="50">
        <f t="shared" si="166"/>
        <v>76</v>
      </c>
      <c r="F1670" s="50">
        <f t="shared" si="166"/>
        <v>40</v>
      </c>
      <c r="G1670" s="50">
        <f t="shared" si="166"/>
        <v>29</v>
      </c>
      <c r="H1670" s="50">
        <f t="shared" si="166"/>
        <v>34</v>
      </c>
      <c r="I1670" s="50">
        <f t="shared" si="166"/>
        <v>42</v>
      </c>
      <c r="J1670" s="50">
        <f t="shared" si="166"/>
        <v>41</v>
      </c>
      <c r="K1670" s="50">
        <f t="shared" si="166"/>
        <v>53</v>
      </c>
      <c r="L1670" s="50">
        <f t="shared" si="166"/>
        <v>75</v>
      </c>
      <c r="M1670" s="51">
        <f t="shared" si="166"/>
        <v>117</v>
      </c>
      <c r="N1670" s="52">
        <f t="shared" si="163"/>
        <v>29</v>
      </c>
      <c r="O1670" s="53">
        <f t="shared" si="164"/>
        <v>247</v>
      </c>
      <c r="P1670" s="54">
        <f t="shared" si="165"/>
        <v>0.894927536231884</v>
      </c>
    </row>
    <row r="1671" spans="1:16" ht="9.75" customHeight="1">
      <c r="A1671" s="39" t="s">
        <v>90</v>
      </c>
      <c r="B1671" s="55" t="s">
        <v>0</v>
      </c>
      <c r="C1671" s="55">
        <v>83</v>
      </c>
      <c r="D1671" s="56">
        <v>65</v>
      </c>
      <c r="E1671" s="57">
        <v>43</v>
      </c>
      <c r="F1671" s="57">
        <v>20</v>
      </c>
      <c r="G1671" s="57">
        <v>9</v>
      </c>
      <c r="H1671" s="57">
        <v>9</v>
      </c>
      <c r="I1671" s="57">
        <v>12</v>
      </c>
      <c r="J1671" s="57">
        <v>12</v>
      </c>
      <c r="K1671" s="57">
        <v>14</v>
      </c>
      <c r="L1671" s="57">
        <v>17</v>
      </c>
      <c r="M1671" s="58">
        <v>20</v>
      </c>
      <c r="N1671" s="59">
        <f t="shared" si="163"/>
        <v>9</v>
      </c>
      <c r="O1671" s="60">
        <f t="shared" si="164"/>
        <v>74</v>
      </c>
      <c r="P1671" s="61">
        <f t="shared" si="165"/>
        <v>0.891566265060241</v>
      </c>
    </row>
    <row r="1672" spans="1:16" ht="9.75" customHeight="1">
      <c r="A1672" s="5"/>
      <c r="B1672" s="40" t="s">
        <v>1</v>
      </c>
      <c r="C1672" s="40">
        <v>350</v>
      </c>
      <c r="D1672" s="41">
        <v>147</v>
      </c>
      <c r="E1672" s="42">
        <v>2</v>
      </c>
      <c r="F1672" s="42">
        <v>0</v>
      </c>
      <c r="G1672" s="42">
        <v>1</v>
      </c>
      <c r="H1672" s="42">
        <v>12</v>
      </c>
      <c r="I1672" s="42">
        <v>29</v>
      </c>
      <c r="J1672" s="42">
        <v>24</v>
      </c>
      <c r="K1672" s="42">
        <v>43</v>
      </c>
      <c r="L1672" s="42">
        <v>72</v>
      </c>
      <c r="M1672" s="43">
        <v>138</v>
      </c>
      <c r="N1672" s="44">
        <f t="shared" si="163"/>
        <v>0</v>
      </c>
      <c r="O1672" s="45">
        <f t="shared" si="164"/>
        <v>350</v>
      </c>
      <c r="P1672" s="46">
        <f t="shared" si="165"/>
        <v>1</v>
      </c>
    </row>
    <row r="1673" spans="1:16" ht="9.75" customHeight="1">
      <c r="A1673" s="5"/>
      <c r="B1673" s="40" t="s">
        <v>2</v>
      </c>
      <c r="C1673" s="40"/>
      <c r="D1673" s="41"/>
      <c r="E1673" s="42"/>
      <c r="F1673" s="42"/>
      <c r="G1673" s="42"/>
      <c r="H1673" s="42"/>
      <c r="I1673" s="42"/>
      <c r="J1673" s="42"/>
      <c r="K1673" s="42"/>
      <c r="L1673" s="42"/>
      <c r="M1673" s="43"/>
      <c r="N1673" s="44"/>
      <c r="O1673" s="45"/>
      <c r="P1673" s="46"/>
    </row>
    <row r="1674" spans="1:16" ht="9.75" customHeight="1">
      <c r="A1674" s="5"/>
      <c r="B1674" s="40" t="s">
        <v>495</v>
      </c>
      <c r="C1674" s="40"/>
      <c r="D1674" s="41"/>
      <c r="E1674" s="42"/>
      <c r="F1674" s="42"/>
      <c r="G1674" s="42"/>
      <c r="H1674" s="42"/>
      <c r="I1674" s="42"/>
      <c r="J1674" s="42"/>
      <c r="K1674" s="42"/>
      <c r="L1674" s="42"/>
      <c r="M1674" s="43"/>
      <c r="N1674" s="44"/>
      <c r="O1674" s="45"/>
      <c r="P1674" s="46"/>
    </row>
    <row r="1675" spans="1:16" ht="9.75" customHeight="1">
      <c r="A1675" s="5"/>
      <c r="B1675" s="40" t="s">
        <v>3</v>
      </c>
      <c r="C1675" s="40"/>
      <c r="D1675" s="41"/>
      <c r="E1675" s="42"/>
      <c r="F1675" s="42"/>
      <c r="G1675" s="42"/>
      <c r="H1675" s="42"/>
      <c r="I1675" s="42"/>
      <c r="J1675" s="42"/>
      <c r="K1675" s="42"/>
      <c r="L1675" s="42"/>
      <c r="M1675" s="43"/>
      <c r="N1675" s="44"/>
      <c r="O1675" s="45"/>
      <c r="P1675" s="46"/>
    </row>
    <row r="1676" spans="1:16" ht="9.75" customHeight="1">
      <c r="A1676" s="5"/>
      <c r="B1676" s="40" t="s">
        <v>303</v>
      </c>
      <c r="C1676" s="40">
        <v>9</v>
      </c>
      <c r="D1676" s="41">
        <v>7</v>
      </c>
      <c r="E1676" s="42">
        <v>3</v>
      </c>
      <c r="F1676" s="42">
        <v>1</v>
      </c>
      <c r="G1676" s="42">
        <v>1</v>
      </c>
      <c r="H1676" s="42">
        <v>2</v>
      </c>
      <c r="I1676" s="42">
        <v>1</v>
      </c>
      <c r="J1676" s="42">
        <v>1</v>
      </c>
      <c r="K1676" s="42">
        <v>1</v>
      </c>
      <c r="L1676" s="42">
        <v>3</v>
      </c>
      <c r="M1676" s="43">
        <v>4</v>
      </c>
      <c r="N1676" s="44">
        <f>MIN(D1676:M1676)</f>
        <v>1</v>
      </c>
      <c r="O1676" s="45">
        <f>C1676-N1676</f>
        <v>8</v>
      </c>
      <c r="P1676" s="46">
        <f>O1676/C1676</f>
        <v>0.8888888888888888</v>
      </c>
    </row>
    <row r="1677" spans="1:16" ht="9.75" customHeight="1">
      <c r="A1677" s="5"/>
      <c r="B1677" s="40" t="s">
        <v>300</v>
      </c>
      <c r="C1677" s="40"/>
      <c r="D1677" s="41"/>
      <c r="E1677" s="42"/>
      <c r="F1677" s="42"/>
      <c r="G1677" s="42"/>
      <c r="H1677" s="42"/>
      <c r="I1677" s="42"/>
      <c r="J1677" s="42"/>
      <c r="K1677" s="42"/>
      <c r="L1677" s="42"/>
      <c r="M1677" s="43"/>
      <c r="N1677" s="44"/>
      <c r="O1677" s="45"/>
      <c r="P1677" s="46"/>
    </row>
    <row r="1678" spans="1:16" ht="9.75" customHeight="1">
      <c r="A1678" s="5"/>
      <c r="B1678" s="40" t="s">
        <v>300</v>
      </c>
      <c r="C1678" s="40"/>
      <c r="D1678" s="41"/>
      <c r="E1678" s="42"/>
      <c r="F1678" s="42"/>
      <c r="G1678" s="42"/>
      <c r="H1678" s="42"/>
      <c r="I1678" s="42"/>
      <c r="J1678" s="42"/>
      <c r="K1678" s="42"/>
      <c r="L1678" s="42"/>
      <c r="M1678" s="43"/>
      <c r="N1678" s="44"/>
      <c r="O1678" s="45"/>
      <c r="P1678" s="46"/>
    </row>
    <row r="1679" spans="1:16" ht="9.75" customHeight="1">
      <c r="A1679" s="5"/>
      <c r="B1679" s="40" t="s">
        <v>300</v>
      </c>
      <c r="C1679" s="40"/>
      <c r="D1679" s="41"/>
      <c r="E1679" s="42"/>
      <c r="F1679" s="42"/>
      <c r="G1679" s="42"/>
      <c r="H1679" s="42"/>
      <c r="I1679" s="42"/>
      <c r="J1679" s="42"/>
      <c r="K1679" s="42"/>
      <c r="L1679" s="42"/>
      <c r="M1679" s="43"/>
      <c r="N1679" s="44"/>
      <c r="O1679" s="45"/>
      <c r="P1679" s="46"/>
    </row>
    <row r="1680" spans="1:16" ht="9.75" customHeight="1">
      <c r="A1680" s="5"/>
      <c r="B1680" s="40" t="s">
        <v>300</v>
      </c>
      <c r="C1680" s="40"/>
      <c r="D1680" s="41"/>
      <c r="E1680" s="42"/>
      <c r="F1680" s="42"/>
      <c r="G1680" s="42"/>
      <c r="H1680" s="42"/>
      <c r="I1680" s="42"/>
      <c r="J1680" s="42"/>
      <c r="K1680" s="42"/>
      <c r="L1680" s="42"/>
      <c r="M1680" s="43"/>
      <c r="N1680" s="44"/>
      <c r="O1680" s="45"/>
      <c r="P1680" s="46"/>
    </row>
    <row r="1681" spans="1:16" ht="9.75" customHeight="1">
      <c r="A1681" s="5"/>
      <c r="B1681" s="40" t="s">
        <v>301</v>
      </c>
      <c r="C1681" s="40">
        <f aca="true" t="shared" si="167" ref="C1681:M1681">SUM(C1676:C1680)</f>
        <v>9</v>
      </c>
      <c r="D1681" s="41">
        <f t="shared" si="167"/>
        <v>7</v>
      </c>
      <c r="E1681" s="42">
        <f t="shared" si="167"/>
        <v>3</v>
      </c>
      <c r="F1681" s="42">
        <f t="shared" si="167"/>
        <v>1</v>
      </c>
      <c r="G1681" s="42">
        <f t="shared" si="167"/>
        <v>1</v>
      </c>
      <c r="H1681" s="42">
        <f t="shared" si="167"/>
        <v>2</v>
      </c>
      <c r="I1681" s="42">
        <f t="shared" si="167"/>
        <v>1</v>
      </c>
      <c r="J1681" s="42">
        <f t="shared" si="167"/>
        <v>1</v>
      </c>
      <c r="K1681" s="42">
        <f t="shared" si="167"/>
        <v>1</v>
      </c>
      <c r="L1681" s="42">
        <f t="shared" si="167"/>
        <v>3</v>
      </c>
      <c r="M1681" s="43">
        <f t="shared" si="167"/>
        <v>4</v>
      </c>
      <c r="N1681" s="44">
        <f>MIN(D1681:M1681)</f>
        <v>1</v>
      </c>
      <c r="O1681" s="45">
        <f>C1681-N1681</f>
        <v>8</v>
      </c>
      <c r="P1681" s="46">
        <f>O1681/C1681</f>
        <v>0.8888888888888888</v>
      </c>
    </row>
    <row r="1682" spans="1:16" ht="9.75" customHeight="1">
      <c r="A1682" s="5"/>
      <c r="B1682" s="40" t="s">
        <v>109</v>
      </c>
      <c r="C1682" s="40"/>
      <c r="D1682" s="41"/>
      <c r="E1682" s="42"/>
      <c r="F1682" s="42"/>
      <c r="G1682" s="42"/>
      <c r="H1682" s="42"/>
      <c r="I1682" s="42"/>
      <c r="J1682" s="42"/>
      <c r="K1682" s="42"/>
      <c r="L1682" s="42"/>
      <c r="M1682" s="43"/>
      <c r="N1682" s="44"/>
      <c r="O1682" s="45"/>
      <c r="P1682" s="46"/>
    </row>
    <row r="1683" spans="1:16" ht="9.75" customHeight="1">
      <c r="A1683" s="5"/>
      <c r="B1683" s="40" t="s">
        <v>296</v>
      </c>
      <c r="C1683" s="40"/>
      <c r="D1683" s="41"/>
      <c r="E1683" s="42"/>
      <c r="F1683" s="42"/>
      <c r="G1683" s="42"/>
      <c r="H1683" s="42"/>
      <c r="I1683" s="42"/>
      <c r="J1683" s="42"/>
      <c r="K1683" s="42"/>
      <c r="L1683" s="42"/>
      <c r="M1683" s="43"/>
      <c r="N1683" s="44"/>
      <c r="O1683" s="45"/>
      <c r="P1683" s="46"/>
    </row>
    <row r="1684" spans="1:16" ht="9.75" customHeight="1">
      <c r="A1684" s="5"/>
      <c r="B1684" s="40" t="s">
        <v>297</v>
      </c>
      <c r="C1684" s="40"/>
      <c r="D1684" s="41"/>
      <c r="E1684" s="42"/>
      <c r="F1684" s="42"/>
      <c r="G1684" s="42"/>
      <c r="H1684" s="42"/>
      <c r="I1684" s="42"/>
      <c r="J1684" s="42"/>
      <c r="K1684" s="42"/>
      <c r="L1684" s="42"/>
      <c r="M1684" s="43"/>
      <c r="N1684" s="44"/>
      <c r="O1684" s="45"/>
      <c r="P1684" s="46"/>
    </row>
    <row r="1685" spans="1:16" ht="9.75" customHeight="1">
      <c r="A1685" s="5"/>
      <c r="B1685" s="40" t="s">
        <v>4</v>
      </c>
      <c r="C1685" s="40"/>
      <c r="D1685" s="41"/>
      <c r="E1685" s="42"/>
      <c r="F1685" s="42"/>
      <c r="G1685" s="42"/>
      <c r="H1685" s="42"/>
      <c r="I1685" s="42"/>
      <c r="J1685" s="42"/>
      <c r="K1685" s="42"/>
      <c r="L1685" s="42"/>
      <c r="M1685" s="43"/>
      <c r="N1685" s="44"/>
      <c r="O1685" s="45"/>
      <c r="P1685" s="46"/>
    </row>
    <row r="1686" spans="1:16" ht="9.75" customHeight="1">
      <c r="A1686" s="47"/>
      <c r="B1686" s="48" t="s">
        <v>5</v>
      </c>
      <c r="C1686" s="48">
        <f aca="true" t="shared" si="168" ref="C1686:M1686">SUM(C1671:C1675,C1681:C1685)</f>
        <v>442</v>
      </c>
      <c r="D1686" s="49">
        <f t="shared" si="168"/>
        <v>219</v>
      </c>
      <c r="E1686" s="50">
        <f t="shared" si="168"/>
        <v>48</v>
      </c>
      <c r="F1686" s="50">
        <f t="shared" si="168"/>
        <v>21</v>
      </c>
      <c r="G1686" s="50">
        <f t="shared" si="168"/>
        <v>11</v>
      </c>
      <c r="H1686" s="50">
        <f t="shared" si="168"/>
        <v>23</v>
      </c>
      <c r="I1686" s="50">
        <f t="shared" si="168"/>
        <v>42</v>
      </c>
      <c r="J1686" s="50">
        <f t="shared" si="168"/>
        <v>37</v>
      </c>
      <c r="K1686" s="50">
        <f t="shared" si="168"/>
        <v>58</v>
      </c>
      <c r="L1686" s="50">
        <f t="shared" si="168"/>
        <v>92</v>
      </c>
      <c r="M1686" s="51">
        <f t="shared" si="168"/>
        <v>162</v>
      </c>
      <c r="N1686" s="52">
        <f>MIN(D1686:M1686)</f>
        <v>11</v>
      </c>
      <c r="O1686" s="53">
        <f>C1686-N1686</f>
        <v>431</v>
      </c>
      <c r="P1686" s="54">
        <f>O1686/C1686</f>
        <v>0.9751131221719457</v>
      </c>
    </row>
    <row r="1687" spans="1:16" ht="9.75" customHeight="1">
      <c r="A1687" s="39" t="s">
        <v>91</v>
      </c>
      <c r="B1687" s="55" t="s">
        <v>0</v>
      </c>
      <c r="C1687" s="55"/>
      <c r="D1687" s="56"/>
      <c r="E1687" s="57"/>
      <c r="F1687" s="57"/>
      <c r="G1687" s="57"/>
      <c r="H1687" s="57"/>
      <c r="I1687" s="57"/>
      <c r="J1687" s="57"/>
      <c r="K1687" s="57"/>
      <c r="L1687" s="57"/>
      <c r="M1687" s="58"/>
      <c r="N1687" s="59"/>
      <c r="O1687" s="60"/>
      <c r="P1687" s="61"/>
    </row>
    <row r="1688" spans="1:16" ht="9.75" customHeight="1">
      <c r="A1688" s="5"/>
      <c r="B1688" s="40" t="s">
        <v>1</v>
      </c>
      <c r="C1688" s="40"/>
      <c r="D1688" s="41"/>
      <c r="E1688" s="42"/>
      <c r="F1688" s="42"/>
      <c r="G1688" s="42"/>
      <c r="H1688" s="42"/>
      <c r="I1688" s="42"/>
      <c r="J1688" s="42"/>
      <c r="K1688" s="42"/>
      <c r="L1688" s="42"/>
      <c r="M1688" s="43"/>
      <c r="N1688" s="44"/>
      <c r="O1688" s="45"/>
      <c r="P1688" s="46"/>
    </row>
    <row r="1689" spans="1:16" ht="9.75" customHeight="1">
      <c r="A1689" s="5"/>
      <c r="B1689" s="40" t="s">
        <v>2</v>
      </c>
      <c r="C1689" s="40"/>
      <c r="D1689" s="41"/>
      <c r="E1689" s="42"/>
      <c r="F1689" s="42"/>
      <c r="G1689" s="42"/>
      <c r="H1689" s="42"/>
      <c r="I1689" s="42"/>
      <c r="J1689" s="42"/>
      <c r="K1689" s="42"/>
      <c r="L1689" s="42"/>
      <c r="M1689" s="43"/>
      <c r="N1689" s="44"/>
      <c r="O1689" s="45"/>
      <c r="P1689" s="46"/>
    </row>
    <row r="1690" spans="1:16" ht="9.75" customHeight="1">
      <c r="A1690" s="5"/>
      <c r="B1690" s="40" t="s">
        <v>495</v>
      </c>
      <c r="C1690" s="40"/>
      <c r="D1690" s="41"/>
      <c r="E1690" s="42"/>
      <c r="F1690" s="42"/>
      <c r="G1690" s="42"/>
      <c r="H1690" s="42"/>
      <c r="I1690" s="42"/>
      <c r="J1690" s="42"/>
      <c r="K1690" s="42"/>
      <c r="L1690" s="42"/>
      <c r="M1690" s="43"/>
      <c r="N1690" s="44"/>
      <c r="O1690" s="45"/>
      <c r="P1690" s="46"/>
    </row>
    <row r="1691" spans="1:16" ht="9.75" customHeight="1">
      <c r="A1691" s="5"/>
      <c r="B1691" s="40" t="s">
        <v>3</v>
      </c>
      <c r="C1691" s="40">
        <v>8</v>
      </c>
      <c r="D1691" s="41">
        <v>4</v>
      </c>
      <c r="E1691" s="42">
        <v>2</v>
      </c>
      <c r="F1691" s="42">
        <v>2</v>
      </c>
      <c r="G1691" s="42">
        <v>2</v>
      </c>
      <c r="H1691" s="42">
        <v>4</v>
      </c>
      <c r="I1691" s="42">
        <v>3</v>
      </c>
      <c r="J1691" s="42">
        <v>2</v>
      </c>
      <c r="K1691" s="42">
        <v>1</v>
      </c>
      <c r="L1691" s="42">
        <v>1</v>
      </c>
      <c r="M1691" s="43">
        <v>2</v>
      </c>
      <c r="N1691" s="44">
        <f>MIN(D1691:M1691)</f>
        <v>1</v>
      </c>
      <c r="O1691" s="45">
        <f>C1691-N1691</f>
        <v>7</v>
      </c>
      <c r="P1691" s="46">
        <f>O1691/C1691</f>
        <v>0.875</v>
      </c>
    </row>
    <row r="1692" spans="1:16" ht="9.75" customHeight="1">
      <c r="A1692" s="5"/>
      <c r="B1692" s="40" t="s">
        <v>300</v>
      </c>
      <c r="C1692" s="40"/>
      <c r="D1692" s="41"/>
      <c r="E1692" s="42"/>
      <c r="F1692" s="42"/>
      <c r="G1692" s="42"/>
      <c r="H1692" s="42"/>
      <c r="I1692" s="42"/>
      <c r="J1692" s="42"/>
      <c r="K1692" s="42"/>
      <c r="L1692" s="42"/>
      <c r="M1692" s="43"/>
      <c r="N1692" s="44"/>
      <c r="O1692" s="45"/>
      <c r="P1692" s="46"/>
    </row>
    <row r="1693" spans="1:16" ht="9.75" customHeight="1">
      <c r="A1693" s="5"/>
      <c r="B1693" s="40" t="s">
        <v>300</v>
      </c>
      <c r="C1693" s="40"/>
      <c r="D1693" s="41"/>
      <c r="E1693" s="42"/>
      <c r="F1693" s="42"/>
      <c r="G1693" s="42"/>
      <c r="H1693" s="42"/>
      <c r="I1693" s="42"/>
      <c r="J1693" s="42"/>
      <c r="K1693" s="42"/>
      <c r="L1693" s="42"/>
      <c r="M1693" s="43"/>
      <c r="N1693" s="44"/>
      <c r="O1693" s="45"/>
      <c r="P1693" s="46"/>
    </row>
    <row r="1694" spans="1:16" ht="9.75" customHeight="1">
      <c r="A1694" s="5"/>
      <c r="B1694" s="40" t="s">
        <v>300</v>
      </c>
      <c r="C1694" s="40"/>
      <c r="D1694" s="41"/>
      <c r="E1694" s="42"/>
      <c r="F1694" s="42"/>
      <c r="G1694" s="42"/>
      <c r="H1694" s="42"/>
      <c r="I1694" s="42"/>
      <c r="J1694" s="42"/>
      <c r="K1694" s="42"/>
      <c r="L1694" s="42"/>
      <c r="M1694" s="43"/>
      <c r="N1694" s="44"/>
      <c r="O1694" s="45"/>
      <c r="P1694" s="46"/>
    </row>
    <row r="1695" spans="1:16" ht="9.75" customHeight="1">
      <c r="A1695" s="5"/>
      <c r="B1695" s="40" t="s">
        <v>300</v>
      </c>
      <c r="C1695" s="40"/>
      <c r="D1695" s="41"/>
      <c r="E1695" s="42"/>
      <c r="F1695" s="42"/>
      <c r="G1695" s="42"/>
      <c r="H1695" s="42"/>
      <c r="I1695" s="42"/>
      <c r="J1695" s="42"/>
      <c r="K1695" s="42"/>
      <c r="L1695" s="42"/>
      <c r="M1695" s="43"/>
      <c r="N1695" s="44"/>
      <c r="O1695" s="45"/>
      <c r="P1695" s="46"/>
    </row>
    <row r="1696" spans="1:16" ht="9.75" customHeight="1">
      <c r="A1696" s="5"/>
      <c r="B1696" s="40" t="s">
        <v>300</v>
      </c>
      <c r="C1696" s="40"/>
      <c r="D1696" s="41"/>
      <c r="E1696" s="42"/>
      <c r="F1696" s="42"/>
      <c r="G1696" s="42"/>
      <c r="H1696" s="42"/>
      <c r="I1696" s="42"/>
      <c r="J1696" s="42"/>
      <c r="K1696" s="42"/>
      <c r="L1696" s="42"/>
      <c r="M1696" s="43"/>
      <c r="N1696" s="44"/>
      <c r="O1696" s="45"/>
      <c r="P1696" s="46"/>
    </row>
    <row r="1697" spans="1:16" ht="9.75" customHeight="1">
      <c r="A1697" s="5"/>
      <c r="B1697" s="40" t="s">
        <v>301</v>
      </c>
      <c r="C1697" s="40"/>
      <c r="D1697" s="41"/>
      <c r="E1697" s="42"/>
      <c r="F1697" s="42"/>
      <c r="G1697" s="42"/>
      <c r="H1697" s="42"/>
      <c r="I1697" s="42"/>
      <c r="J1697" s="42"/>
      <c r="K1697" s="42"/>
      <c r="L1697" s="42"/>
      <c r="M1697" s="43"/>
      <c r="N1697" s="44"/>
      <c r="O1697" s="45"/>
      <c r="P1697" s="46"/>
    </row>
    <row r="1698" spans="1:16" ht="9.75" customHeight="1">
      <c r="A1698" s="5"/>
      <c r="B1698" s="40" t="s">
        <v>109</v>
      </c>
      <c r="C1698" s="40">
        <v>1</v>
      </c>
      <c r="D1698" s="41">
        <v>1</v>
      </c>
      <c r="E1698" s="42">
        <v>1</v>
      </c>
      <c r="F1698" s="42">
        <v>1</v>
      </c>
      <c r="G1698" s="42">
        <v>1</v>
      </c>
      <c r="H1698" s="42">
        <v>1</v>
      </c>
      <c r="I1698" s="42">
        <v>1</v>
      </c>
      <c r="J1698" s="42">
        <v>1</v>
      </c>
      <c r="K1698" s="42">
        <v>1</v>
      </c>
      <c r="L1698" s="42">
        <v>1</v>
      </c>
      <c r="M1698" s="43">
        <v>0</v>
      </c>
      <c r="N1698" s="44">
        <f>MIN(D1698:M1698)</f>
        <v>0</v>
      </c>
      <c r="O1698" s="45">
        <f>C1698-N1698</f>
        <v>1</v>
      </c>
      <c r="P1698" s="46">
        <f>O1698/C1698</f>
        <v>1</v>
      </c>
    </row>
    <row r="1699" spans="1:16" ht="9.75" customHeight="1">
      <c r="A1699" s="5"/>
      <c r="B1699" s="40" t="s">
        <v>296</v>
      </c>
      <c r="C1699" s="40">
        <v>3</v>
      </c>
      <c r="D1699" s="41">
        <v>0</v>
      </c>
      <c r="E1699" s="42">
        <v>0</v>
      </c>
      <c r="F1699" s="42">
        <v>1</v>
      </c>
      <c r="G1699" s="42">
        <v>0</v>
      </c>
      <c r="H1699" s="42">
        <v>0</v>
      </c>
      <c r="I1699" s="42">
        <v>0</v>
      </c>
      <c r="J1699" s="42">
        <v>0</v>
      </c>
      <c r="K1699" s="42">
        <v>0</v>
      </c>
      <c r="L1699" s="42">
        <v>0</v>
      </c>
      <c r="M1699" s="43">
        <v>0</v>
      </c>
      <c r="N1699" s="44">
        <f>MIN(D1699:M1699)</f>
        <v>0</v>
      </c>
      <c r="O1699" s="45">
        <f>C1699-N1699</f>
        <v>3</v>
      </c>
      <c r="P1699" s="46">
        <f>O1699/C1699</f>
        <v>1</v>
      </c>
    </row>
    <row r="1700" spans="1:16" ht="9.75" customHeight="1">
      <c r="A1700" s="5"/>
      <c r="B1700" s="40" t="s">
        <v>297</v>
      </c>
      <c r="C1700" s="40">
        <v>3</v>
      </c>
      <c r="D1700" s="41">
        <v>1</v>
      </c>
      <c r="E1700" s="42">
        <v>1</v>
      </c>
      <c r="F1700" s="42">
        <v>0</v>
      </c>
      <c r="G1700" s="42">
        <v>0</v>
      </c>
      <c r="H1700" s="42">
        <v>0</v>
      </c>
      <c r="I1700" s="42">
        <v>1</v>
      </c>
      <c r="J1700" s="42">
        <v>0</v>
      </c>
      <c r="K1700" s="42">
        <v>0</v>
      </c>
      <c r="L1700" s="42">
        <v>0</v>
      </c>
      <c r="M1700" s="43">
        <v>0</v>
      </c>
      <c r="N1700" s="44">
        <f>MIN(D1700:M1700)</f>
        <v>0</v>
      </c>
      <c r="O1700" s="45">
        <f>C1700-N1700</f>
        <v>3</v>
      </c>
      <c r="P1700" s="46">
        <f>O1700/C1700</f>
        <v>1</v>
      </c>
    </row>
    <row r="1701" spans="1:16" ht="9.75" customHeight="1">
      <c r="A1701" s="5"/>
      <c r="B1701" s="40" t="s">
        <v>4</v>
      </c>
      <c r="C1701" s="40">
        <v>2</v>
      </c>
      <c r="D1701" s="41">
        <v>0</v>
      </c>
      <c r="E1701" s="42">
        <v>0</v>
      </c>
      <c r="F1701" s="42">
        <v>0</v>
      </c>
      <c r="G1701" s="42">
        <v>0</v>
      </c>
      <c r="H1701" s="42">
        <v>0</v>
      </c>
      <c r="I1701" s="42">
        <v>0</v>
      </c>
      <c r="J1701" s="42">
        <v>0</v>
      </c>
      <c r="K1701" s="42">
        <v>0</v>
      </c>
      <c r="L1701" s="42">
        <v>0</v>
      </c>
      <c r="M1701" s="43">
        <v>0</v>
      </c>
      <c r="N1701" s="44">
        <f>MIN(D1701:M1701)</f>
        <v>0</v>
      </c>
      <c r="O1701" s="45">
        <f>C1701-N1701</f>
        <v>2</v>
      </c>
      <c r="P1701" s="46">
        <f>O1701/C1701</f>
        <v>1</v>
      </c>
    </row>
    <row r="1702" spans="1:16" ht="9.75" customHeight="1">
      <c r="A1702" s="47"/>
      <c r="B1702" s="48" t="s">
        <v>5</v>
      </c>
      <c r="C1702" s="48">
        <f aca="true" t="shared" si="169" ref="C1702:M1702">SUM(C1687:C1691,C1697:C1701)</f>
        <v>17</v>
      </c>
      <c r="D1702" s="49">
        <f t="shared" si="169"/>
        <v>6</v>
      </c>
      <c r="E1702" s="50">
        <f t="shared" si="169"/>
        <v>4</v>
      </c>
      <c r="F1702" s="50">
        <f t="shared" si="169"/>
        <v>4</v>
      </c>
      <c r="G1702" s="50">
        <f t="shared" si="169"/>
        <v>3</v>
      </c>
      <c r="H1702" s="50">
        <f t="shared" si="169"/>
        <v>5</v>
      </c>
      <c r="I1702" s="50">
        <f t="shared" si="169"/>
        <v>5</v>
      </c>
      <c r="J1702" s="50">
        <f t="shared" si="169"/>
        <v>3</v>
      </c>
      <c r="K1702" s="50">
        <f t="shared" si="169"/>
        <v>2</v>
      </c>
      <c r="L1702" s="50">
        <f t="shared" si="169"/>
        <v>2</v>
      </c>
      <c r="M1702" s="51">
        <f t="shared" si="169"/>
        <v>2</v>
      </c>
      <c r="N1702" s="52">
        <f>MIN(D1702:M1702)</f>
        <v>2</v>
      </c>
      <c r="O1702" s="53">
        <f>C1702-N1702</f>
        <v>15</v>
      </c>
      <c r="P1702" s="54">
        <f>O1702/C1702</f>
        <v>0.8823529411764706</v>
      </c>
    </row>
    <row r="1703" spans="1:16" ht="9.75" customHeight="1">
      <c r="A1703" s="39" t="s">
        <v>92</v>
      </c>
      <c r="B1703" s="55" t="s">
        <v>0</v>
      </c>
      <c r="C1703" s="55"/>
      <c r="D1703" s="56"/>
      <c r="E1703" s="57"/>
      <c r="F1703" s="57"/>
      <c r="G1703" s="57"/>
      <c r="H1703" s="57"/>
      <c r="I1703" s="57"/>
      <c r="J1703" s="57"/>
      <c r="K1703" s="57"/>
      <c r="L1703" s="57"/>
      <c r="M1703" s="58"/>
      <c r="N1703" s="59"/>
      <c r="O1703" s="60"/>
      <c r="P1703" s="61"/>
    </row>
    <row r="1704" spans="1:16" ht="9.75" customHeight="1">
      <c r="A1704" s="5"/>
      <c r="B1704" s="40" t="s">
        <v>1</v>
      </c>
      <c r="C1704" s="40"/>
      <c r="D1704" s="41"/>
      <c r="E1704" s="42"/>
      <c r="F1704" s="42"/>
      <c r="G1704" s="42"/>
      <c r="H1704" s="42"/>
      <c r="I1704" s="42"/>
      <c r="J1704" s="42"/>
      <c r="K1704" s="42"/>
      <c r="L1704" s="42"/>
      <c r="M1704" s="43"/>
      <c r="N1704" s="44"/>
      <c r="O1704" s="45"/>
      <c r="P1704" s="46"/>
    </row>
    <row r="1705" spans="1:16" ht="9.75" customHeight="1">
      <c r="A1705" s="5"/>
      <c r="B1705" s="40" t="s">
        <v>2</v>
      </c>
      <c r="C1705" s="40"/>
      <c r="D1705" s="41"/>
      <c r="E1705" s="42"/>
      <c r="F1705" s="42"/>
      <c r="G1705" s="42"/>
      <c r="H1705" s="42"/>
      <c r="I1705" s="42"/>
      <c r="J1705" s="42"/>
      <c r="K1705" s="42"/>
      <c r="L1705" s="42"/>
      <c r="M1705" s="43"/>
      <c r="N1705" s="44"/>
      <c r="O1705" s="45"/>
      <c r="P1705" s="46"/>
    </row>
    <row r="1706" spans="1:16" ht="9.75" customHeight="1">
      <c r="A1706" s="5"/>
      <c r="B1706" s="40" t="s">
        <v>495</v>
      </c>
      <c r="C1706" s="40">
        <v>2</v>
      </c>
      <c r="D1706" s="41">
        <v>0</v>
      </c>
      <c r="E1706" s="42">
        <v>0</v>
      </c>
      <c r="F1706" s="42">
        <v>0</v>
      </c>
      <c r="G1706" s="42">
        <v>0</v>
      </c>
      <c r="H1706" s="42">
        <v>0</v>
      </c>
      <c r="I1706" s="42">
        <v>0</v>
      </c>
      <c r="J1706" s="42">
        <v>0</v>
      </c>
      <c r="K1706" s="42">
        <v>1</v>
      </c>
      <c r="L1706" s="42">
        <v>0</v>
      </c>
      <c r="M1706" s="43">
        <v>1</v>
      </c>
      <c r="N1706" s="44">
        <f>MIN(D1706:M1706)</f>
        <v>0</v>
      </c>
      <c r="O1706" s="45">
        <f>C1706-N1706</f>
        <v>2</v>
      </c>
      <c r="P1706" s="46">
        <f>O1706/C1706</f>
        <v>1</v>
      </c>
    </row>
    <row r="1707" spans="1:16" ht="9.75" customHeight="1">
      <c r="A1707" s="5"/>
      <c r="B1707" s="40" t="s">
        <v>3</v>
      </c>
      <c r="C1707" s="40">
        <v>1</v>
      </c>
      <c r="D1707" s="41">
        <v>0</v>
      </c>
      <c r="E1707" s="42">
        <v>0</v>
      </c>
      <c r="F1707" s="42">
        <v>0</v>
      </c>
      <c r="G1707" s="42">
        <v>0</v>
      </c>
      <c r="H1707" s="42">
        <v>0</v>
      </c>
      <c r="I1707" s="42">
        <v>0</v>
      </c>
      <c r="J1707" s="42">
        <v>0</v>
      </c>
      <c r="K1707" s="42">
        <v>0</v>
      </c>
      <c r="L1707" s="42">
        <v>0</v>
      </c>
      <c r="M1707" s="43">
        <v>0</v>
      </c>
      <c r="N1707" s="44">
        <f>MIN(D1707:M1707)</f>
        <v>0</v>
      </c>
      <c r="O1707" s="45">
        <f>C1707-N1707</f>
        <v>1</v>
      </c>
      <c r="P1707" s="46">
        <f>O1707/C1707</f>
        <v>1</v>
      </c>
    </row>
    <row r="1708" spans="1:16" ht="9.75" customHeight="1">
      <c r="A1708" s="5"/>
      <c r="B1708" s="40" t="s">
        <v>300</v>
      </c>
      <c r="C1708" s="40"/>
      <c r="D1708" s="41"/>
      <c r="E1708" s="42"/>
      <c r="F1708" s="42"/>
      <c r="G1708" s="42"/>
      <c r="H1708" s="42"/>
      <c r="I1708" s="42"/>
      <c r="J1708" s="42"/>
      <c r="K1708" s="42"/>
      <c r="L1708" s="42"/>
      <c r="M1708" s="43"/>
      <c r="N1708" s="44"/>
      <c r="O1708" s="45"/>
      <c r="P1708" s="46"/>
    </row>
    <row r="1709" spans="1:16" ht="9.75" customHeight="1">
      <c r="A1709" s="5"/>
      <c r="B1709" s="40" t="s">
        <v>300</v>
      </c>
      <c r="C1709" s="40"/>
      <c r="D1709" s="41"/>
      <c r="E1709" s="42"/>
      <c r="F1709" s="42"/>
      <c r="G1709" s="42"/>
      <c r="H1709" s="42"/>
      <c r="I1709" s="42"/>
      <c r="J1709" s="42"/>
      <c r="K1709" s="42"/>
      <c r="L1709" s="42"/>
      <c r="M1709" s="43"/>
      <c r="N1709" s="44"/>
      <c r="O1709" s="45"/>
      <c r="P1709" s="46"/>
    </row>
    <row r="1710" spans="1:16" ht="9.75" customHeight="1">
      <c r="A1710" s="5"/>
      <c r="B1710" s="40" t="s">
        <v>300</v>
      </c>
      <c r="C1710" s="40"/>
      <c r="D1710" s="41"/>
      <c r="E1710" s="42"/>
      <c r="F1710" s="42"/>
      <c r="G1710" s="42"/>
      <c r="H1710" s="42"/>
      <c r="I1710" s="42"/>
      <c r="J1710" s="42"/>
      <c r="K1710" s="42"/>
      <c r="L1710" s="42"/>
      <c r="M1710" s="43"/>
      <c r="N1710" s="44"/>
      <c r="O1710" s="45"/>
      <c r="P1710" s="46"/>
    </row>
    <row r="1711" spans="1:16" ht="9.75" customHeight="1">
      <c r="A1711" s="5"/>
      <c r="B1711" s="40" t="s">
        <v>300</v>
      </c>
      <c r="C1711" s="40"/>
      <c r="D1711" s="41"/>
      <c r="E1711" s="42"/>
      <c r="F1711" s="42"/>
      <c r="G1711" s="42"/>
      <c r="H1711" s="42"/>
      <c r="I1711" s="42"/>
      <c r="J1711" s="42"/>
      <c r="K1711" s="42"/>
      <c r="L1711" s="42"/>
      <c r="M1711" s="43"/>
      <c r="N1711" s="44"/>
      <c r="O1711" s="45"/>
      <c r="P1711" s="46"/>
    </row>
    <row r="1712" spans="1:16" ht="9.75" customHeight="1">
      <c r="A1712" s="5"/>
      <c r="B1712" s="40" t="s">
        <v>300</v>
      </c>
      <c r="C1712" s="40"/>
      <c r="D1712" s="41"/>
      <c r="E1712" s="42"/>
      <c r="F1712" s="42"/>
      <c r="G1712" s="42"/>
      <c r="H1712" s="42"/>
      <c r="I1712" s="42"/>
      <c r="J1712" s="42"/>
      <c r="K1712" s="42"/>
      <c r="L1712" s="42"/>
      <c r="M1712" s="43"/>
      <c r="N1712" s="44"/>
      <c r="O1712" s="45"/>
      <c r="P1712" s="46"/>
    </row>
    <row r="1713" spans="1:16" ht="9.75" customHeight="1">
      <c r="A1713" s="5"/>
      <c r="B1713" s="40" t="s">
        <v>301</v>
      </c>
      <c r="C1713" s="40"/>
      <c r="D1713" s="41"/>
      <c r="E1713" s="42"/>
      <c r="F1713" s="42"/>
      <c r="G1713" s="42"/>
      <c r="H1713" s="42"/>
      <c r="I1713" s="42"/>
      <c r="J1713" s="42"/>
      <c r="K1713" s="42"/>
      <c r="L1713" s="42"/>
      <c r="M1713" s="43"/>
      <c r="N1713" s="44"/>
      <c r="O1713" s="45"/>
      <c r="P1713" s="46"/>
    </row>
    <row r="1714" spans="1:16" ht="9.75" customHeight="1">
      <c r="A1714" s="5"/>
      <c r="B1714" s="40" t="s">
        <v>109</v>
      </c>
      <c r="C1714" s="40">
        <v>2</v>
      </c>
      <c r="D1714" s="41">
        <v>0</v>
      </c>
      <c r="E1714" s="42">
        <v>0</v>
      </c>
      <c r="F1714" s="42">
        <v>0</v>
      </c>
      <c r="G1714" s="42">
        <v>0</v>
      </c>
      <c r="H1714" s="42">
        <v>0</v>
      </c>
      <c r="I1714" s="42">
        <v>0</v>
      </c>
      <c r="J1714" s="42">
        <v>0</v>
      </c>
      <c r="K1714" s="42">
        <v>0</v>
      </c>
      <c r="L1714" s="42">
        <v>0</v>
      </c>
      <c r="M1714" s="43">
        <v>1</v>
      </c>
      <c r="N1714" s="44">
        <f>MIN(D1714:M1714)</f>
        <v>0</v>
      </c>
      <c r="O1714" s="45">
        <f>C1714-N1714</f>
        <v>2</v>
      </c>
      <c r="P1714" s="46">
        <f>O1714/C1714</f>
        <v>1</v>
      </c>
    </row>
    <row r="1715" spans="1:16" ht="9.75" customHeight="1">
      <c r="A1715" s="5"/>
      <c r="B1715" s="40" t="s">
        <v>296</v>
      </c>
      <c r="C1715" s="40"/>
      <c r="D1715" s="41"/>
      <c r="E1715" s="42"/>
      <c r="F1715" s="42"/>
      <c r="G1715" s="42"/>
      <c r="H1715" s="42"/>
      <c r="I1715" s="42"/>
      <c r="J1715" s="42"/>
      <c r="K1715" s="42"/>
      <c r="L1715" s="42"/>
      <c r="M1715" s="43"/>
      <c r="N1715" s="44"/>
      <c r="O1715" s="45"/>
      <c r="P1715" s="46"/>
    </row>
    <row r="1716" spans="1:16" ht="9.75" customHeight="1">
      <c r="A1716" s="5"/>
      <c r="B1716" s="40" t="s">
        <v>297</v>
      </c>
      <c r="C1716" s="40">
        <v>2</v>
      </c>
      <c r="D1716" s="41">
        <v>1</v>
      </c>
      <c r="E1716" s="42">
        <v>0</v>
      </c>
      <c r="F1716" s="42">
        <v>0</v>
      </c>
      <c r="G1716" s="42">
        <v>1</v>
      </c>
      <c r="H1716" s="42">
        <v>0</v>
      </c>
      <c r="I1716" s="42">
        <v>0</v>
      </c>
      <c r="J1716" s="42">
        <v>0</v>
      </c>
      <c r="K1716" s="42">
        <v>0</v>
      </c>
      <c r="L1716" s="42">
        <v>1</v>
      </c>
      <c r="M1716" s="43">
        <v>1</v>
      </c>
      <c r="N1716" s="44">
        <f>MIN(D1716:M1716)</f>
        <v>0</v>
      </c>
      <c r="O1716" s="45">
        <f>C1716-N1716</f>
        <v>2</v>
      </c>
      <c r="P1716" s="46">
        <f>O1716/C1716</f>
        <v>1</v>
      </c>
    </row>
    <row r="1717" spans="1:16" ht="9.75" customHeight="1">
      <c r="A1717" s="5"/>
      <c r="B1717" s="40" t="s">
        <v>4</v>
      </c>
      <c r="C1717" s="40"/>
      <c r="D1717" s="41"/>
      <c r="E1717" s="42"/>
      <c r="F1717" s="42"/>
      <c r="G1717" s="42"/>
      <c r="H1717" s="42"/>
      <c r="I1717" s="42"/>
      <c r="J1717" s="42"/>
      <c r="K1717" s="42"/>
      <c r="L1717" s="42"/>
      <c r="M1717" s="43"/>
      <c r="N1717" s="44"/>
      <c r="O1717" s="45"/>
      <c r="P1717" s="46"/>
    </row>
    <row r="1718" spans="1:16" ht="9.75" customHeight="1">
      <c r="A1718" s="47"/>
      <c r="B1718" s="48" t="s">
        <v>5</v>
      </c>
      <c r="C1718" s="48">
        <f aca="true" t="shared" si="170" ref="C1718:M1718">SUM(C1703:C1707,C1713:C1717)</f>
        <v>7</v>
      </c>
      <c r="D1718" s="49">
        <f t="shared" si="170"/>
        <v>1</v>
      </c>
      <c r="E1718" s="50">
        <f t="shared" si="170"/>
        <v>0</v>
      </c>
      <c r="F1718" s="50">
        <f t="shared" si="170"/>
        <v>0</v>
      </c>
      <c r="G1718" s="50">
        <f t="shared" si="170"/>
        <v>1</v>
      </c>
      <c r="H1718" s="50">
        <f t="shared" si="170"/>
        <v>0</v>
      </c>
      <c r="I1718" s="50">
        <f t="shared" si="170"/>
        <v>0</v>
      </c>
      <c r="J1718" s="50">
        <f t="shared" si="170"/>
        <v>0</v>
      </c>
      <c r="K1718" s="50">
        <f t="shared" si="170"/>
        <v>1</v>
      </c>
      <c r="L1718" s="50">
        <f t="shared" si="170"/>
        <v>1</v>
      </c>
      <c r="M1718" s="51">
        <f t="shared" si="170"/>
        <v>3</v>
      </c>
      <c r="N1718" s="52">
        <f>MIN(D1718:M1718)</f>
        <v>0</v>
      </c>
      <c r="O1718" s="53">
        <f>C1718-N1718</f>
        <v>7</v>
      </c>
      <c r="P1718" s="54">
        <f>O1718/C1718</f>
        <v>1</v>
      </c>
    </row>
    <row r="1719" spans="1:16" ht="9.75" customHeight="1">
      <c r="A1719" s="39" t="s">
        <v>93</v>
      </c>
      <c r="B1719" s="55" t="s">
        <v>0</v>
      </c>
      <c r="C1719" s="55"/>
      <c r="D1719" s="56"/>
      <c r="E1719" s="57"/>
      <c r="F1719" s="57"/>
      <c r="G1719" s="57"/>
      <c r="H1719" s="57"/>
      <c r="I1719" s="57"/>
      <c r="J1719" s="57"/>
      <c r="K1719" s="57"/>
      <c r="L1719" s="57"/>
      <c r="M1719" s="58"/>
      <c r="N1719" s="59"/>
      <c r="O1719" s="60"/>
      <c r="P1719" s="61"/>
    </row>
    <row r="1720" spans="1:16" ht="9.75" customHeight="1">
      <c r="A1720" s="5"/>
      <c r="B1720" s="40" t="s">
        <v>1</v>
      </c>
      <c r="C1720" s="40"/>
      <c r="D1720" s="41"/>
      <c r="E1720" s="42"/>
      <c r="F1720" s="42"/>
      <c r="G1720" s="42"/>
      <c r="H1720" s="42"/>
      <c r="I1720" s="42"/>
      <c r="J1720" s="42"/>
      <c r="K1720" s="42"/>
      <c r="L1720" s="42"/>
      <c r="M1720" s="43"/>
      <c r="N1720" s="44"/>
      <c r="O1720" s="45"/>
      <c r="P1720" s="46"/>
    </row>
    <row r="1721" spans="1:16" ht="9.75" customHeight="1">
      <c r="A1721" s="5"/>
      <c r="B1721" s="40" t="s">
        <v>2</v>
      </c>
      <c r="C1721" s="40"/>
      <c r="D1721" s="41"/>
      <c r="E1721" s="42"/>
      <c r="F1721" s="42"/>
      <c r="G1721" s="42"/>
      <c r="H1721" s="42"/>
      <c r="I1721" s="42"/>
      <c r="J1721" s="42"/>
      <c r="K1721" s="42"/>
      <c r="L1721" s="42"/>
      <c r="M1721" s="43"/>
      <c r="N1721" s="44"/>
      <c r="O1721" s="45"/>
      <c r="P1721" s="46"/>
    </row>
    <row r="1722" spans="1:16" ht="9.75" customHeight="1">
      <c r="A1722" s="5"/>
      <c r="B1722" s="40" t="s">
        <v>495</v>
      </c>
      <c r="C1722" s="40"/>
      <c r="D1722" s="41"/>
      <c r="E1722" s="42"/>
      <c r="F1722" s="42"/>
      <c r="G1722" s="42"/>
      <c r="H1722" s="42"/>
      <c r="I1722" s="42"/>
      <c r="J1722" s="42"/>
      <c r="K1722" s="42"/>
      <c r="L1722" s="42"/>
      <c r="M1722" s="43"/>
      <c r="N1722" s="44"/>
      <c r="O1722" s="45"/>
      <c r="P1722" s="46"/>
    </row>
    <row r="1723" spans="1:16" ht="9.75" customHeight="1">
      <c r="A1723" s="5"/>
      <c r="B1723" s="40" t="s">
        <v>3</v>
      </c>
      <c r="C1723" s="40"/>
      <c r="D1723" s="41"/>
      <c r="E1723" s="42"/>
      <c r="F1723" s="42"/>
      <c r="G1723" s="42"/>
      <c r="H1723" s="42"/>
      <c r="I1723" s="42"/>
      <c r="J1723" s="42"/>
      <c r="K1723" s="42"/>
      <c r="L1723" s="42"/>
      <c r="M1723" s="43"/>
      <c r="N1723" s="44"/>
      <c r="O1723" s="45"/>
      <c r="P1723" s="46"/>
    </row>
    <row r="1724" spans="1:16" ht="9.75" customHeight="1">
      <c r="A1724" s="5"/>
      <c r="B1724" s="40" t="s">
        <v>300</v>
      </c>
      <c r="C1724" s="40"/>
      <c r="D1724" s="41"/>
      <c r="E1724" s="42"/>
      <c r="F1724" s="42"/>
      <c r="G1724" s="42"/>
      <c r="H1724" s="42"/>
      <c r="I1724" s="42"/>
      <c r="J1724" s="42"/>
      <c r="K1724" s="42"/>
      <c r="L1724" s="42"/>
      <c r="M1724" s="43"/>
      <c r="N1724" s="44"/>
      <c r="O1724" s="45"/>
      <c r="P1724" s="46"/>
    </row>
    <row r="1725" spans="1:16" ht="9.75" customHeight="1">
      <c r="A1725" s="5"/>
      <c r="B1725" s="40" t="s">
        <v>300</v>
      </c>
      <c r="C1725" s="40"/>
      <c r="D1725" s="41"/>
      <c r="E1725" s="42"/>
      <c r="F1725" s="42"/>
      <c r="G1725" s="42"/>
      <c r="H1725" s="42"/>
      <c r="I1725" s="42"/>
      <c r="J1725" s="42"/>
      <c r="K1725" s="42"/>
      <c r="L1725" s="42"/>
      <c r="M1725" s="43"/>
      <c r="N1725" s="44"/>
      <c r="O1725" s="45"/>
      <c r="P1725" s="46"/>
    </row>
    <row r="1726" spans="1:16" ht="9.75" customHeight="1">
      <c r="A1726" s="5"/>
      <c r="B1726" s="40" t="s">
        <v>300</v>
      </c>
      <c r="C1726" s="40"/>
      <c r="D1726" s="41"/>
      <c r="E1726" s="42"/>
      <c r="F1726" s="42"/>
      <c r="G1726" s="42"/>
      <c r="H1726" s="42"/>
      <c r="I1726" s="42"/>
      <c r="J1726" s="42"/>
      <c r="K1726" s="42"/>
      <c r="L1726" s="42"/>
      <c r="M1726" s="43"/>
      <c r="N1726" s="44"/>
      <c r="O1726" s="45"/>
      <c r="P1726" s="46"/>
    </row>
    <row r="1727" spans="1:16" ht="9.75" customHeight="1">
      <c r="A1727" s="5"/>
      <c r="B1727" s="40" t="s">
        <v>300</v>
      </c>
      <c r="C1727" s="40"/>
      <c r="D1727" s="41"/>
      <c r="E1727" s="42"/>
      <c r="F1727" s="42"/>
      <c r="G1727" s="42"/>
      <c r="H1727" s="42"/>
      <c r="I1727" s="42"/>
      <c r="J1727" s="42"/>
      <c r="K1727" s="42"/>
      <c r="L1727" s="42"/>
      <c r="M1727" s="43"/>
      <c r="N1727" s="44"/>
      <c r="O1727" s="45"/>
      <c r="P1727" s="46"/>
    </row>
    <row r="1728" spans="1:16" ht="9.75" customHeight="1">
      <c r="A1728" s="5"/>
      <c r="B1728" s="40" t="s">
        <v>300</v>
      </c>
      <c r="C1728" s="40"/>
      <c r="D1728" s="41"/>
      <c r="E1728" s="42"/>
      <c r="F1728" s="42"/>
      <c r="G1728" s="42"/>
      <c r="H1728" s="42"/>
      <c r="I1728" s="42"/>
      <c r="J1728" s="42"/>
      <c r="K1728" s="42"/>
      <c r="L1728" s="42"/>
      <c r="M1728" s="43"/>
      <c r="N1728" s="44"/>
      <c r="O1728" s="45"/>
      <c r="P1728" s="46"/>
    </row>
    <row r="1729" spans="1:16" ht="9.75" customHeight="1">
      <c r="A1729" s="5"/>
      <c r="B1729" s="40" t="s">
        <v>301</v>
      </c>
      <c r="C1729" s="40"/>
      <c r="D1729" s="41"/>
      <c r="E1729" s="42"/>
      <c r="F1729" s="42"/>
      <c r="G1729" s="42"/>
      <c r="H1729" s="42"/>
      <c r="I1729" s="42"/>
      <c r="J1729" s="42"/>
      <c r="K1729" s="42"/>
      <c r="L1729" s="42"/>
      <c r="M1729" s="43"/>
      <c r="N1729" s="44"/>
      <c r="O1729" s="45"/>
      <c r="P1729" s="46"/>
    </row>
    <row r="1730" spans="1:16" ht="9.75" customHeight="1">
      <c r="A1730" s="5"/>
      <c r="B1730" s="40" t="s">
        <v>109</v>
      </c>
      <c r="C1730" s="40"/>
      <c r="D1730" s="41"/>
      <c r="E1730" s="42"/>
      <c r="F1730" s="42"/>
      <c r="G1730" s="42"/>
      <c r="H1730" s="42"/>
      <c r="I1730" s="42"/>
      <c r="J1730" s="42"/>
      <c r="K1730" s="42"/>
      <c r="L1730" s="42"/>
      <c r="M1730" s="43"/>
      <c r="N1730" s="44"/>
      <c r="O1730" s="45"/>
      <c r="P1730" s="46"/>
    </row>
    <row r="1731" spans="1:16" ht="9.75" customHeight="1">
      <c r="A1731" s="5"/>
      <c r="B1731" s="40" t="s">
        <v>296</v>
      </c>
      <c r="C1731" s="40"/>
      <c r="D1731" s="41"/>
      <c r="E1731" s="42"/>
      <c r="F1731" s="42"/>
      <c r="G1731" s="42"/>
      <c r="H1731" s="42"/>
      <c r="I1731" s="42"/>
      <c r="J1731" s="42"/>
      <c r="K1731" s="42"/>
      <c r="L1731" s="42"/>
      <c r="M1731" s="43"/>
      <c r="N1731" s="44"/>
      <c r="O1731" s="45"/>
      <c r="P1731" s="46"/>
    </row>
    <row r="1732" spans="1:16" ht="9.75" customHeight="1">
      <c r="A1732" s="5"/>
      <c r="B1732" s="40" t="s">
        <v>297</v>
      </c>
      <c r="C1732" s="40">
        <v>2</v>
      </c>
      <c r="D1732" s="41">
        <v>0</v>
      </c>
      <c r="E1732" s="42">
        <v>0</v>
      </c>
      <c r="F1732" s="42">
        <v>0</v>
      </c>
      <c r="G1732" s="42">
        <v>0</v>
      </c>
      <c r="H1732" s="42">
        <v>0</v>
      </c>
      <c r="I1732" s="42">
        <v>0</v>
      </c>
      <c r="J1732" s="42">
        <v>0</v>
      </c>
      <c r="K1732" s="42">
        <v>0</v>
      </c>
      <c r="L1732" s="42">
        <v>0</v>
      </c>
      <c r="M1732" s="43">
        <v>0</v>
      </c>
      <c r="N1732" s="44">
        <f>MIN(D1732:M1732)</f>
        <v>0</v>
      </c>
      <c r="O1732" s="45">
        <f>C1732-N1732</f>
        <v>2</v>
      </c>
      <c r="P1732" s="46">
        <f>O1732/C1732</f>
        <v>1</v>
      </c>
    </row>
    <row r="1733" spans="1:16" ht="9.75" customHeight="1">
      <c r="A1733" s="5"/>
      <c r="B1733" s="40" t="s">
        <v>4</v>
      </c>
      <c r="C1733" s="40"/>
      <c r="D1733" s="41"/>
      <c r="E1733" s="42"/>
      <c r="F1733" s="42"/>
      <c r="G1733" s="42"/>
      <c r="H1733" s="42"/>
      <c r="I1733" s="42"/>
      <c r="J1733" s="42"/>
      <c r="K1733" s="42"/>
      <c r="L1733" s="42"/>
      <c r="M1733" s="43"/>
      <c r="N1733" s="44"/>
      <c r="O1733" s="45"/>
      <c r="P1733" s="46"/>
    </row>
    <row r="1734" spans="1:16" ht="9.75" customHeight="1">
      <c r="A1734" s="47"/>
      <c r="B1734" s="48" t="s">
        <v>5</v>
      </c>
      <c r="C1734" s="48">
        <f aca="true" t="shared" si="171" ref="C1734:M1734">SUM(C1719:C1723,C1729:C1733)</f>
        <v>2</v>
      </c>
      <c r="D1734" s="49">
        <f t="shared" si="171"/>
        <v>0</v>
      </c>
      <c r="E1734" s="50">
        <f t="shared" si="171"/>
        <v>0</v>
      </c>
      <c r="F1734" s="50">
        <f t="shared" si="171"/>
        <v>0</v>
      </c>
      <c r="G1734" s="50">
        <f t="shared" si="171"/>
        <v>0</v>
      </c>
      <c r="H1734" s="50">
        <f t="shared" si="171"/>
        <v>0</v>
      </c>
      <c r="I1734" s="50">
        <f t="shared" si="171"/>
        <v>0</v>
      </c>
      <c r="J1734" s="50">
        <f t="shared" si="171"/>
        <v>0</v>
      </c>
      <c r="K1734" s="50">
        <f t="shared" si="171"/>
        <v>0</v>
      </c>
      <c r="L1734" s="50">
        <f t="shared" si="171"/>
        <v>0</v>
      </c>
      <c r="M1734" s="51">
        <f t="shared" si="171"/>
        <v>0</v>
      </c>
      <c r="N1734" s="52">
        <f>MIN(D1734:M1734)</f>
        <v>0</v>
      </c>
      <c r="O1734" s="53">
        <f>C1734-N1734</f>
        <v>2</v>
      </c>
      <c r="P1734" s="54">
        <f>O1734/C1734</f>
        <v>1</v>
      </c>
    </row>
    <row r="1735" spans="1:16" ht="9.75" customHeight="1">
      <c r="A1735" s="39" t="s">
        <v>94</v>
      </c>
      <c r="B1735" s="55" t="s">
        <v>0</v>
      </c>
      <c r="C1735" s="55"/>
      <c r="D1735" s="56"/>
      <c r="E1735" s="57"/>
      <c r="F1735" s="57"/>
      <c r="G1735" s="57"/>
      <c r="H1735" s="57"/>
      <c r="I1735" s="57"/>
      <c r="J1735" s="57"/>
      <c r="K1735" s="57"/>
      <c r="L1735" s="57"/>
      <c r="M1735" s="58"/>
      <c r="N1735" s="59"/>
      <c r="O1735" s="60"/>
      <c r="P1735" s="61"/>
    </row>
    <row r="1736" spans="1:16" ht="9.75" customHeight="1">
      <c r="A1736" s="5"/>
      <c r="B1736" s="40" t="s">
        <v>1</v>
      </c>
      <c r="C1736" s="40">
        <v>160</v>
      </c>
      <c r="D1736" s="41">
        <v>140</v>
      </c>
      <c r="E1736" s="42">
        <v>52</v>
      </c>
      <c r="F1736" s="42">
        <v>0</v>
      </c>
      <c r="G1736" s="42">
        <v>1</v>
      </c>
      <c r="H1736" s="42">
        <v>4</v>
      </c>
      <c r="I1736" s="42">
        <v>4</v>
      </c>
      <c r="J1736" s="42">
        <v>5</v>
      </c>
      <c r="K1736" s="42">
        <v>12</v>
      </c>
      <c r="L1736" s="42">
        <v>31</v>
      </c>
      <c r="M1736" s="43">
        <v>69</v>
      </c>
      <c r="N1736" s="44">
        <f>MIN(D1736:M1736)</f>
        <v>0</v>
      </c>
      <c r="O1736" s="45">
        <f>C1736-N1736</f>
        <v>160</v>
      </c>
      <c r="P1736" s="46">
        <f>O1736/C1736</f>
        <v>1</v>
      </c>
    </row>
    <row r="1737" spans="1:16" ht="9.75" customHeight="1">
      <c r="A1737" s="5"/>
      <c r="B1737" s="40" t="s">
        <v>2</v>
      </c>
      <c r="C1737" s="40">
        <v>234</v>
      </c>
      <c r="D1737" s="41">
        <v>124</v>
      </c>
      <c r="E1737" s="42">
        <v>42</v>
      </c>
      <c r="F1737" s="42">
        <v>0</v>
      </c>
      <c r="G1737" s="42">
        <v>1</v>
      </c>
      <c r="H1737" s="42">
        <v>6</v>
      </c>
      <c r="I1737" s="42">
        <v>20</v>
      </c>
      <c r="J1737" s="42">
        <v>25</v>
      </c>
      <c r="K1737" s="42">
        <v>59</v>
      </c>
      <c r="L1737" s="42">
        <v>87</v>
      </c>
      <c r="M1737" s="43">
        <v>120</v>
      </c>
      <c r="N1737" s="44">
        <f>MIN(D1737:M1737)</f>
        <v>0</v>
      </c>
      <c r="O1737" s="45">
        <f>C1737-N1737</f>
        <v>234</v>
      </c>
      <c r="P1737" s="46">
        <f>O1737/C1737</f>
        <v>1</v>
      </c>
    </row>
    <row r="1738" spans="1:16" ht="9.75" customHeight="1">
      <c r="A1738" s="5"/>
      <c r="B1738" s="40" t="s">
        <v>495</v>
      </c>
      <c r="C1738" s="40"/>
      <c r="D1738" s="41"/>
      <c r="E1738" s="42"/>
      <c r="F1738" s="42"/>
      <c r="G1738" s="42"/>
      <c r="H1738" s="42"/>
      <c r="I1738" s="42"/>
      <c r="J1738" s="42"/>
      <c r="K1738" s="42"/>
      <c r="L1738" s="42"/>
      <c r="M1738" s="43"/>
      <c r="N1738" s="44"/>
      <c r="O1738" s="45"/>
      <c r="P1738" s="46"/>
    </row>
    <row r="1739" spans="1:16" ht="9.75" customHeight="1">
      <c r="A1739" s="5"/>
      <c r="B1739" s="40" t="s">
        <v>3</v>
      </c>
      <c r="C1739" s="40"/>
      <c r="D1739" s="41"/>
      <c r="E1739" s="42"/>
      <c r="F1739" s="42"/>
      <c r="G1739" s="42"/>
      <c r="H1739" s="42"/>
      <c r="I1739" s="42"/>
      <c r="J1739" s="42"/>
      <c r="K1739" s="42"/>
      <c r="L1739" s="42"/>
      <c r="M1739" s="43"/>
      <c r="N1739" s="44"/>
      <c r="O1739" s="45"/>
      <c r="P1739" s="46"/>
    </row>
    <row r="1740" spans="1:16" ht="9.75" customHeight="1">
      <c r="A1740" s="5"/>
      <c r="B1740" s="40" t="s">
        <v>300</v>
      </c>
      <c r="C1740" s="40"/>
      <c r="D1740" s="41"/>
      <c r="E1740" s="42"/>
      <c r="F1740" s="42"/>
      <c r="G1740" s="42"/>
      <c r="H1740" s="42"/>
      <c r="I1740" s="42"/>
      <c r="J1740" s="42"/>
      <c r="K1740" s="42"/>
      <c r="L1740" s="42"/>
      <c r="M1740" s="43"/>
      <c r="N1740" s="44"/>
      <c r="O1740" s="45"/>
      <c r="P1740" s="46"/>
    </row>
    <row r="1741" spans="1:16" ht="9.75" customHeight="1">
      <c r="A1741" s="5"/>
      <c r="B1741" s="40" t="s">
        <v>300</v>
      </c>
      <c r="C1741" s="40"/>
      <c r="D1741" s="41"/>
      <c r="E1741" s="42"/>
      <c r="F1741" s="42"/>
      <c r="G1741" s="42"/>
      <c r="H1741" s="42"/>
      <c r="I1741" s="42"/>
      <c r="J1741" s="42"/>
      <c r="K1741" s="42"/>
      <c r="L1741" s="42"/>
      <c r="M1741" s="43"/>
      <c r="N1741" s="44"/>
      <c r="O1741" s="45"/>
      <c r="P1741" s="46"/>
    </row>
    <row r="1742" spans="1:16" ht="9.75" customHeight="1">
      <c r="A1742" s="5"/>
      <c r="B1742" s="40" t="s">
        <v>300</v>
      </c>
      <c r="C1742" s="40"/>
      <c r="D1742" s="41"/>
      <c r="E1742" s="42"/>
      <c r="F1742" s="42"/>
      <c r="G1742" s="42"/>
      <c r="H1742" s="42"/>
      <c r="I1742" s="42"/>
      <c r="J1742" s="42"/>
      <c r="K1742" s="42"/>
      <c r="L1742" s="42"/>
      <c r="M1742" s="43"/>
      <c r="N1742" s="44"/>
      <c r="O1742" s="45"/>
      <c r="P1742" s="46"/>
    </row>
    <row r="1743" spans="1:16" ht="9.75" customHeight="1">
      <c r="A1743" s="5"/>
      <c r="B1743" s="40" t="s">
        <v>300</v>
      </c>
      <c r="C1743" s="40"/>
      <c r="D1743" s="41"/>
      <c r="E1743" s="42"/>
      <c r="F1743" s="42"/>
      <c r="G1743" s="42"/>
      <c r="H1743" s="42"/>
      <c r="I1743" s="42"/>
      <c r="J1743" s="42"/>
      <c r="K1743" s="42"/>
      <c r="L1743" s="42"/>
      <c r="M1743" s="43"/>
      <c r="N1743" s="44"/>
      <c r="O1743" s="45"/>
      <c r="P1743" s="46"/>
    </row>
    <row r="1744" spans="1:16" ht="9.75" customHeight="1">
      <c r="A1744" s="5"/>
      <c r="B1744" s="40" t="s">
        <v>300</v>
      </c>
      <c r="C1744" s="40"/>
      <c r="D1744" s="41"/>
      <c r="E1744" s="42"/>
      <c r="F1744" s="42"/>
      <c r="G1744" s="42"/>
      <c r="H1744" s="42"/>
      <c r="I1744" s="42"/>
      <c r="J1744" s="42"/>
      <c r="K1744" s="42"/>
      <c r="L1744" s="42"/>
      <c r="M1744" s="43"/>
      <c r="N1744" s="44"/>
      <c r="O1744" s="45"/>
      <c r="P1744" s="46"/>
    </row>
    <row r="1745" spans="1:16" ht="9.75" customHeight="1">
      <c r="A1745" s="5"/>
      <c r="B1745" s="40" t="s">
        <v>301</v>
      </c>
      <c r="C1745" s="40"/>
      <c r="D1745" s="41"/>
      <c r="E1745" s="42"/>
      <c r="F1745" s="42"/>
      <c r="G1745" s="42"/>
      <c r="H1745" s="42"/>
      <c r="I1745" s="42"/>
      <c r="J1745" s="42"/>
      <c r="K1745" s="42"/>
      <c r="L1745" s="42"/>
      <c r="M1745" s="43"/>
      <c r="N1745" s="44"/>
      <c r="O1745" s="45"/>
      <c r="P1745" s="46"/>
    </row>
    <row r="1746" spans="1:16" ht="9.75" customHeight="1">
      <c r="A1746" s="5"/>
      <c r="B1746" s="40" t="s">
        <v>109</v>
      </c>
      <c r="C1746" s="40"/>
      <c r="D1746" s="41"/>
      <c r="E1746" s="42"/>
      <c r="F1746" s="42"/>
      <c r="G1746" s="42"/>
      <c r="H1746" s="42"/>
      <c r="I1746" s="42"/>
      <c r="J1746" s="42"/>
      <c r="K1746" s="42"/>
      <c r="L1746" s="42"/>
      <c r="M1746" s="43"/>
      <c r="N1746" s="44"/>
      <c r="O1746" s="45"/>
      <c r="P1746" s="46"/>
    </row>
    <row r="1747" spans="1:16" ht="9.75" customHeight="1">
      <c r="A1747" s="5"/>
      <c r="B1747" s="40" t="s">
        <v>296</v>
      </c>
      <c r="C1747" s="40"/>
      <c r="D1747" s="41"/>
      <c r="E1747" s="42"/>
      <c r="F1747" s="42"/>
      <c r="G1747" s="42"/>
      <c r="H1747" s="42"/>
      <c r="I1747" s="42"/>
      <c r="J1747" s="42"/>
      <c r="K1747" s="42"/>
      <c r="L1747" s="42"/>
      <c r="M1747" s="43"/>
      <c r="N1747" s="44"/>
      <c r="O1747" s="45"/>
      <c r="P1747" s="46"/>
    </row>
    <row r="1748" spans="1:16" ht="9.75" customHeight="1">
      <c r="A1748" s="5"/>
      <c r="B1748" s="40" t="s">
        <v>297</v>
      </c>
      <c r="C1748" s="40"/>
      <c r="D1748" s="41"/>
      <c r="E1748" s="42"/>
      <c r="F1748" s="42"/>
      <c r="G1748" s="42"/>
      <c r="H1748" s="42"/>
      <c r="I1748" s="42"/>
      <c r="J1748" s="42"/>
      <c r="K1748" s="42"/>
      <c r="L1748" s="42"/>
      <c r="M1748" s="43"/>
      <c r="N1748" s="44"/>
      <c r="O1748" s="45"/>
      <c r="P1748" s="46"/>
    </row>
    <row r="1749" spans="1:16" ht="9.75" customHeight="1">
      <c r="A1749" s="5"/>
      <c r="B1749" s="40" t="s">
        <v>4</v>
      </c>
      <c r="C1749" s="40"/>
      <c r="D1749" s="41"/>
      <c r="E1749" s="42"/>
      <c r="F1749" s="42"/>
      <c r="G1749" s="42"/>
      <c r="H1749" s="42"/>
      <c r="I1749" s="42"/>
      <c r="J1749" s="42"/>
      <c r="K1749" s="42"/>
      <c r="L1749" s="42"/>
      <c r="M1749" s="43"/>
      <c r="N1749" s="44"/>
      <c r="O1749" s="45"/>
      <c r="P1749" s="46"/>
    </row>
    <row r="1750" spans="1:16" ht="9.75" customHeight="1">
      <c r="A1750" s="47"/>
      <c r="B1750" s="48" t="s">
        <v>5</v>
      </c>
      <c r="C1750" s="48">
        <f aca="true" t="shared" si="172" ref="C1750:M1750">SUM(C1735:C1739,C1745:C1749)</f>
        <v>394</v>
      </c>
      <c r="D1750" s="49">
        <f t="shared" si="172"/>
        <v>264</v>
      </c>
      <c r="E1750" s="50">
        <f t="shared" si="172"/>
        <v>94</v>
      </c>
      <c r="F1750" s="50">
        <f t="shared" si="172"/>
        <v>0</v>
      </c>
      <c r="G1750" s="50">
        <f t="shared" si="172"/>
        <v>2</v>
      </c>
      <c r="H1750" s="50">
        <f t="shared" si="172"/>
        <v>10</v>
      </c>
      <c r="I1750" s="50">
        <f t="shared" si="172"/>
        <v>24</v>
      </c>
      <c r="J1750" s="50">
        <f t="shared" si="172"/>
        <v>30</v>
      </c>
      <c r="K1750" s="50">
        <f t="shared" si="172"/>
        <v>71</v>
      </c>
      <c r="L1750" s="50">
        <f t="shared" si="172"/>
        <v>118</v>
      </c>
      <c r="M1750" s="51">
        <f t="shared" si="172"/>
        <v>189</v>
      </c>
      <c r="N1750" s="52">
        <f>MIN(D1750:M1750)</f>
        <v>0</v>
      </c>
      <c r="O1750" s="53">
        <f>C1750-N1750</f>
        <v>394</v>
      </c>
      <c r="P1750" s="54">
        <f>O1750/C1750</f>
        <v>1</v>
      </c>
    </row>
    <row r="1751" spans="1:16" ht="9.75" customHeight="1">
      <c r="A1751" s="39" t="s">
        <v>95</v>
      </c>
      <c r="B1751" s="55" t="s">
        <v>0</v>
      </c>
      <c r="C1751" s="55"/>
      <c r="D1751" s="56"/>
      <c r="E1751" s="57"/>
      <c r="F1751" s="57"/>
      <c r="G1751" s="57"/>
      <c r="H1751" s="57"/>
      <c r="I1751" s="57"/>
      <c r="J1751" s="57"/>
      <c r="K1751" s="57"/>
      <c r="L1751" s="57"/>
      <c r="M1751" s="58"/>
      <c r="N1751" s="59"/>
      <c r="O1751" s="60"/>
      <c r="P1751" s="61"/>
    </row>
    <row r="1752" spans="1:16" ht="9.75" customHeight="1">
      <c r="A1752" s="5"/>
      <c r="B1752" s="40" t="s">
        <v>1</v>
      </c>
      <c r="C1752" s="40"/>
      <c r="D1752" s="41"/>
      <c r="E1752" s="42"/>
      <c r="F1752" s="42"/>
      <c r="G1752" s="42"/>
      <c r="H1752" s="42"/>
      <c r="I1752" s="42"/>
      <c r="J1752" s="42"/>
      <c r="K1752" s="42"/>
      <c r="L1752" s="42"/>
      <c r="M1752" s="43"/>
      <c r="N1752" s="44"/>
      <c r="O1752" s="45"/>
      <c r="P1752" s="46"/>
    </row>
    <row r="1753" spans="1:16" ht="9.75" customHeight="1">
      <c r="A1753" s="5"/>
      <c r="B1753" s="40" t="s">
        <v>2</v>
      </c>
      <c r="C1753" s="40"/>
      <c r="D1753" s="41"/>
      <c r="E1753" s="42"/>
      <c r="F1753" s="42"/>
      <c r="G1753" s="42"/>
      <c r="H1753" s="42"/>
      <c r="I1753" s="42"/>
      <c r="J1753" s="42"/>
      <c r="K1753" s="42"/>
      <c r="L1753" s="42"/>
      <c r="M1753" s="43"/>
      <c r="N1753" s="44"/>
      <c r="O1753" s="45"/>
      <c r="P1753" s="46"/>
    </row>
    <row r="1754" spans="1:16" ht="9.75" customHeight="1">
      <c r="A1754" s="5"/>
      <c r="B1754" s="40" t="s">
        <v>495</v>
      </c>
      <c r="C1754" s="40"/>
      <c r="D1754" s="41"/>
      <c r="E1754" s="42"/>
      <c r="F1754" s="42"/>
      <c r="G1754" s="42"/>
      <c r="H1754" s="42"/>
      <c r="I1754" s="42"/>
      <c r="J1754" s="42"/>
      <c r="K1754" s="42"/>
      <c r="L1754" s="42"/>
      <c r="M1754" s="43"/>
      <c r="N1754" s="44"/>
      <c r="O1754" s="45"/>
      <c r="P1754" s="46"/>
    </row>
    <row r="1755" spans="1:16" ht="9.75" customHeight="1">
      <c r="A1755" s="5"/>
      <c r="B1755" s="40" t="s">
        <v>3</v>
      </c>
      <c r="C1755" s="40"/>
      <c r="D1755" s="41"/>
      <c r="E1755" s="42"/>
      <c r="F1755" s="42"/>
      <c r="G1755" s="42"/>
      <c r="H1755" s="42"/>
      <c r="I1755" s="42"/>
      <c r="J1755" s="42"/>
      <c r="K1755" s="42"/>
      <c r="L1755" s="42"/>
      <c r="M1755" s="43"/>
      <c r="N1755" s="44"/>
      <c r="O1755" s="45"/>
      <c r="P1755" s="46"/>
    </row>
    <row r="1756" spans="1:16" ht="9.75" customHeight="1">
      <c r="A1756" s="5"/>
      <c r="B1756" s="40" t="s">
        <v>407</v>
      </c>
      <c r="C1756" s="40">
        <v>4</v>
      </c>
      <c r="D1756" s="41">
        <v>2</v>
      </c>
      <c r="E1756" s="42">
        <v>4</v>
      </c>
      <c r="F1756" s="42">
        <v>3</v>
      </c>
      <c r="G1756" s="42">
        <v>3</v>
      </c>
      <c r="H1756" s="42">
        <v>4</v>
      </c>
      <c r="I1756" s="42">
        <v>3</v>
      </c>
      <c r="J1756" s="42">
        <v>3</v>
      </c>
      <c r="K1756" s="42">
        <v>3</v>
      </c>
      <c r="L1756" s="42">
        <v>3</v>
      </c>
      <c r="M1756" s="43">
        <v>3</v>
      </c>
      <c r="N1756" s="44">
        <f>MIN(D1756:M1756)</f>
        <v>2</v>
      </c>
      <c r="O1756" s="45">
        <f>C1756-N1756</f>
        <v>2</v>
      </c>
      <c r="P1756" s="46">
        <f>O1756/C1756</f>
        <v>0.5</v>
      </c>
    </row>
    <row r="1757" spans="1:16" ht="9.75" customHeight="1">
      <c r="A1757" s="5"/>
      <c r="B1757" s="40" t="s">
        <v>300</v>
      </c>
      <c r="C1757" s="40"/>
      <c r="D1757" s="41"/>
      <c r="E1757" s="42"/>
      <c r="F1757" s="42"/>
      <c r="G1757" s="42"/>
      <c r="H1757" s="42"/>
      <c r="I1757" s="42"/>
      <c r="J1757" s="42"/>
      <c r="K1757" s="42"/>
      <c r="L1757" s="42"/>
      <c r="M1757" s="43"/>
      <c r="N1757" s="44"/>
      <c r="O1757" s="45"/>
      <c r="P1757" s="46"/>
    </row>
    <row r="1758" spans="1:16" ht="9.75" customHeight="1">
      <c r="A1758" s="5"/>
      <c r="B1758" s="40" t="s">
        <v>300</v>
      </c>
      <c r="C1758" s="40"/>
      <c r="D1758" s="41"/>
      <c r="E1758" s="42"/>
      <c r="F1758" s="42"/>
      <c r="G1758" s="42"/>
      <c r="H1758" s="42"/>
      <c r="I1758" s="42"/>
      <c r="J1758" s="42"/>
      <c r="K1758" s="42"/>
      <c r="L1758" s="42"/>
      <c r="M1758" s="43"/>
      <c r="N1758" s="44"/>
      <c r="O1758" s="45"/>
      <c r="P1758" s="46"/>
    </row>
    <row r="1759" spans="1:16" ht="9.75" customHeight="1">
      <c r="A1759" s="5"/>
      <c r="B1759" s="40" t="s">
        <v>300</v>
      </c>
      <c r="C1759" s="40"/>
      <c r="D1759" s="41"/>
      <c r="E1759" s="42"/>
      <c r="F1759" s="42"/>
      <c r="G1759" s="42"/>
      <c r="H1759" s="42"/>
      <c r="I1759" s="42"/>
      <c r="J1759" s="42"/>
      <c r="K1759" s="42"/>
      <c r="L1759" s="42"/>
      <c r="M1759" s="43"/>
      <c r="N1759" s="44"/>
      <c r="O1759" s="45"/>
      <c r="P1759" s="46"/>
    </row>
    <row r="1760" spans="1:16" ht="9.75" customHeight="1">
      <c r="A1760" s="5"/>
      <c r="B1760" s="40" t="s">
        <v>300</v>
      </c>
      <c r="C1760" s="40"/>
      <c r="D1760" s="41"/>
      <c r="E1760" s="42"/>
      <c r="F1760" s="42"/>
      <c r="G1760" s="42"/>
      <c r="H1760" s="42"/>
      <c r="I1760" s="42"/>
      <c r="J1760" s="42"/>
      <c r="K1760" s="42"/>
      <c r="L1760" s="42"/>
      <c r="M1760" s="43"/>
      <c r="N1760" s="44"/>
      <c r="O1760" s="45"/>
      <c r="P1760" s="46"/>
    </row>
    <row r="1761" spans="1:16" ht="9.75" customHeight="1">
      <c r="A1761" s="5"/>
      <c r="B1761" s="40" t="s">
        <v>301</v>
      </c>
      <c r="C1761" s="40">
        <f aca="true" t="shared" si="173" ref="C1761:M1761">SUM(C1756:C1760)</f>
        <v>4</v>
      </c>
      <c r="D1761" s="41">
        <f t="shared" si="173"/>
        <v>2</v>
      </c>
      <c r="E1761" s="42">
        <f t="shared" si="173"/>
        <v>4</v>
      </c>
      <c r="F1761" s="42">
        <f t="shared" si="173"/>
        <v>3</v>
      </c>
      <c r="G1761" s="42">
        <f t="shared" si="173"/>
        <v>3</v>
      </c>
      <c r="H1761" s="42">
        <f t="shared" si="173"/>
        <v>4</v>
      </c>
      <c r="I1761" s="42">
        <f t="shared" si="173"/>
        <v>3</v>
      </c>
      <c r="J1761" s="42">
        <f t="shared" si="173"/>
        <v>3</v>
      </c>
      <c r="K1761" s="42">
        <f t="shared" si="173"/>
        <v>3</v>
      </c>
      <c r="L1761" s="42">
        <f t="shared" si="173"/>
        <v>3</v>
      </c>
      <c r="M1761" s="43">
        <f t="shared" si="173"/>
        <v>3</v>
      </c>
      <c r="N1761" s="44">
        <f>MIN(D1761:M1761)</f>
        <v>2</v>
      </c>
      <c r="O1761" s="45">
        <f>C1761-N1761</f>
        <v>2</v>
      </c>
      <c r="P1761" s="46">
        <f>O1761/C1761</f>
        <v>0.5</v>
      </c>
    </row>
    <row r="1762" spans="1:16" ht="9.75" customHeight="1">
      <c r="A1762" s="5"/>
      <c r="B1762" s="40" t="s">
        <v>109</v>
      </c>
      <c r="C1762" s="40">
        <v>1</v>
      </c>
      <c r="D1762" s="41">
        <v>0</v>
      </c>
      <c r="E1762" s="42">
        <v>0</v>
      </c>
      <c r="F1762" s="42">
        <v>0</v>
      </c>
      <c r="G1762" s="42">
        <v>0</v>
      </c>
      <c r="H1762" s="42">
        <v>0</v>
      </c>
      <c r="I1762" s="42">
        <v>1</v>
      </c>
      <c r="J1762" s="42">
        <v>0</v>
      </c>
      <c r="K1762" s="42">
        <v>1</v>
      </c>
      <c r="L1762" s="42">
        <v>1</v>
      </c>
      <c r="M1762" s="43">
        <v>1</v>
      </c>
      <c r="N1762" s="44">
        <f>MIN(D1762:M1762)</f>
        <v>0</v>
      </c>
      <c r="O1762" s="45">
        <f>C1762-N1762</f>
        <v>1</v>
      </c>
      <c r="P1762" s="46">
        <f>O1762/C1762</f>
        <v>1</v>
      </c>
    </row>
    <row r="1763" spans="1:16" ht="9.75" customHeight="1">
      <c r="A1763" s="5"/>
      <c r="B1763" s="40" t="s">
        <v>296</v>
      </c>
      <c r="C1763" s="40"/>
      <c r="D1763" s="41"/>
      <c r="E1763" s="42"/>
      <c r="F1763" s="42"/>
      <c r="G1763" s="42"/>
      <c r="H1763" s="42"/>
      <c r="I1763" s="42"/>
      <c r="J1763" s="42"/>
      <c r="K1763" s="42"/>
      <c r="L1763" s="42"/>
      <c r="M1763" s="43"/>
      <c r="N1763" s="44"/>
      <c r="O1763" s="45"/>
      <c r="P1763" s="46"/>
    </row>
    <row r="1764" spans="1:16" ht="9.75" customHeight="1">
      <c r="A1764" s="5"/>
      <c r="B1764" s="40" t="s">
        <v>297</v>
      </c>
      <c r="C1764" s="40"/>
      <c r="D1764" s="41"/>
      <c r="E1764" s="42"/>
      <c r="F1764" s="42"/>
      <c r="G1764" s="42"/>
      <c r="H1764" s="42"/>
      <c r="I1764" s="42"/>
      <c r="J1764" s="42"/>
      <c r="K1764" s="42"/>
      <c r="L1764" s="42"/>
      <c r="M1764" s="43"/>
      <c r="N1764" s="44"/>
      <c r="O1764" s="45"/>
      <c r="P1764" s="46"/>
    </row>
    <row r="1765" spans="1:16" ht="9.75" customHeight="1">
      <c r="A1765" s="5"/>
      <c r="B1765" s="40" t="s">
        <v>4</v>
      </c>
      <c r="C1765" s="40"/>
      <c r="D1765" s="41"/>
      <c r="E1765" s="42"/>
      <c r="F1765" s="42"/>
      <c r="G1765" s="42"/>
      <c r="H1765" s="42"/>
      <c r="I1765" s="42"/>
      <c r="J1765" s="42"/>
      <c r="K1765" s="42"/>
      <c r="L1765" s="42"/>
      <c r="M1765" s="43"/>
      <c r="N1765" s="44"/>
      <c r="O1765" s="45"/>
      <c r="P1765" s="46"/>
    </row>
    <row r="1766" spans="1:16" ht="9.75" customHeight="1">
      <c r="A1766" s="47"/>
      <c r="B1766" s="48" t="s">
        <v>5</v>
      </c>
      <c r="C1766" s="48">
        <f aca="true" t="shared" si="174" ref="C1766:M1766">SUM(C1751:C1755,C1761:C1765)</f>
        <v>5</v>
      </c>
      <c r="D1766" s="49">
        <f t="shared" si="174"/>
        <v>2</v>
      </c>
      <c r="E1766" s="50">
        <f t="shared" si="174"/>
        <v>4</v>
      </c>
      <c r="F1766" s="50">
        <f t="shared" si="174"/>
        <v>3</v>
      </c>
      <c r="G1766" s="50">
        <f t="shared" si="174"/>
        <v>3</v>
      </c>
      <c r="H1766" s="50">
        <f t="shared" si="174"/>
        <v>4</v>
      </c>
      <c r="I1766" s="50">
        <f t="shared" si="174"/>
        <v>4</v>
      </c>
      <c r="J1766" s="50">
        <f t="shared" si="174"/>
        <v>3</v>
      </c>
      <c r="K1766" s="50">
        <f t="shared" si="174"/>
        <v>4</v>
      </c>
      <c r="L1766" s="50">
        <f t="shared" si="174"/>
        <v>4</v>
      </c>
      <c r="M1766" s="51">
        <f t="shared" si="174"/>
        <v>4</v>
      </c>
      <c r="N1766" s="52">
        <f>MIN(D1766:M1766)</f>
        <v>2</v>
      </c>
      <c r="O1766" s="53">
        <f>C1766-N1766</f>
        <v>3</v>
      </c>
      <c r="P1766" s="54">
        <f>O1766/C1766</f>
        <v>0.6</v>
      </c>
    </row>
    <row r="1767" spans="1:16" ht="9.75" customHeight="1">
      <c r="A1767" s="39" t="s">
        <v>96</v>
      </c>
      <c r="B1767" s="55" t="s">
        <v>0</v>
      </c>
      <c r="C1767" s="55"/>
      <c r="D1767" s="56"/>
      <c r="E1767" s="57"/>
      <c r="F1767" s="57"/>
      <c r="G1767" s="57"/>
      <c r="H1767" s="57"/>
      <c r="I1767" s="57"/>
      <c r="J1767" s="57"/>
      <c r="K1767" s="57"/>
      <c r="L1767" s="57"/>
      <c r="M1767" s="58"/>
      <c r="N1767" s="59"/>
      <c r="O1767" s="60"/>
      <c r="P1767" s="61"/>
    </row>
    <row r="1768" spans="1:16" ht="9.75" customHeight="1">
      <c r="A1768" s="5"/>
      <c r="B1768" s="40" t="s">
        <v>1</v>
      </c>
      <c r="C1768" s="40">
        <v>80</v>
      </c>
      <c r="D1768" s="41">
        <v>78</v>
      </c>
      <c r="E1768" s="42">
        <v>72</v>
      </c>
      <c r="F1768" s="42">
        <v>55</v>
      </c>
      <c r="G1768" s="42">
        <v>47</v>
      </c>
      <c r="H1768" s="42">
        <v>42</v>
      </c>
      <c r="I1768" s="42">
        <v>41</v>
      </c>
      <c r="J1768" s="42">
        <v>41</v>
      </c>
      <c r="K1768" s="42">
        <v>42</v>
      </c>
      <c r="L1768" s="42">
        <v>44</v>
      </c>
      <c r="M1768" s="43">
        <v>52</v>
      </c>
      <c r="N1768" s="44">
        <f>MIN(D1768:M1768)</f>
        <v>41</v>
      </c>
      <c r="O1768" s="45">
        <f>C1768-N1768</f>
        <v>39</v>
      </c>
      <c r="P1768" s="46">
        <f>O1768/C1768</f>
        <v>0.4875</v>
      </c>
    </row>
    <row r="1769" spans="1:16" ht="9.75" customHeight="1">
      <c r="A1769" s="5"/>
      <c r="B1769" s="40" t="s">
        <v>2</v>
      </c>
      <c r="C1769" s="40">
        <v>338</v>
      </c>
      <c r="D1769" s="41">
        <v>227</v>
      </c>
      <c r="E1769" s="42">
        <v>209</v>
      </c>
      <c r="F1769" s="42">
        <v>180</v>
      </c>
      <c r="G1769" s="42">
        <v>166</v>
      </c>
      <c r="H1769" s="42">
        <v>160</v>
      </c>
      <c r="I1769" s="42">
        <v>152</v>
      </c>
      <c r="J1769" s="42">
        <v>142</v>
      </c>
      <c r="K1769" s="42">
        <v>151</v>
      </c>
      <c r="L1769" s="42">
        <v>164</v>
      </c>
      <c r="M1769" s="43">
        <v>178</v>
      </c>
      <c r="N1769" s="44">
        <f>MIN(D1769:M1769)</f>
        <v>142</v>
      </c>
      <c r="O1769" s="45">
        <f>C1769-N1769</f>
        <v>196</v>
      </c>
      <c r="P1769" s="46">
        <f>O1769/C1769</f>
        <v>0.5798816568047337</v>
      </c>
    </row>
    <row r="1770" spans="1:16" ht="9.75" customHeight="1">
      <c r="A1770" s="5"/>
      <c r="B1770" s="40" t="s">
        <v>495</v>
      </c>
      <c r="C1770" s="40"/>
      <c r="D1770" s="41"/>
      <c r="E1770" s="42"/>
      <c r="F1770" s="42"/>
      <c r="G1770" s="42"/>
      <c r="H1770" s="42"/>
      <c r="I1770" s="42"/>
      <c r="J1770" s="42"/>
      <c r="K1770" s="42"/>
      <c r="L1770" s="42"/>
      <c r="M1770" s="43"/>
      <c r="N1770" s="44"/>
      <c r="O1770" s="45"/>
      <c r="P1770" s="46"/>
    </row>
    <row r="1771" spans="1:16" ht="9.75" customHeight="1">
      <c r="A1771" s="5"/>
      <c r="B1771" s="40" t="s">
        <v>3</v>
      </c>
      <c r="C1771" s="40"/>
      <c r="D1771" s="41"/>
      <c r="E1771" s="42"/>
      <c r="F1771" s="42"/>
      <c r="G1771" s="42"/>
      <c r="H1771" s="42"/>
      <c r="I1771" s="42"/>
      <c r="J1771" s="42"/>
      <c r="K1771" s="42"/>
      <c r="L1771" s="42"/>
      <c r="M1771" s="43"/>
      <c r="N1771" s="44"/>
      <c r="O1771" s="45"/>
      <c r="P1771" s="46"/>
    </row>
    <row r="1772" spans="1:16" ht="9.75" customHeight="1">
      <c r="A1772" s="5"/>
      <c r="B1772" s="40" t="s">
        <v>300</v>
      </c>
      <c r="C1772" s="40"/>
      <c r="D1772" s="41"/>
      <c r="E1772" s="42"/>
      <c r="F1772" s="42"/>
      <c r="G1772" s="42"/>
      <c r="H1772" s="42"/>
      <c r="I1772" s="42"/>
      <c r="J1772" s="42"/>
      <c r="K1772" s="42"/>
      <c r="L1772" s="42"/>
      <c r="M1772" s="43"/>
      <c r="N1772" s="44"/>
      <c r="O1772" s="45"/>
      <c r="P1772" s="46"/>
    </row>
    <row r="1773" spans="1:16" ht="9.75" customHeight="1">
      <c r="A1773" s="5"/>
      <c r="B1773" s="40" t="s">
        <v>300</v>
      </c>
      <c r="C1773" s="40"/>
      <c r="D1773" s="41"/>
      <c r="E1773" s="42"/>
      <c r="F1773" s="42"/>
      <c r="G1773" s="42"/>
      <c r="H1773" s="42"/>
      <c r="I1773" s="42"/>
      <c r="J1773" s="42"/>
      <c r="K1773" s="42"/>
      <c r="L1773" s="42"/>
      <c r="M1773" s="43"/>
      <c r="N1773" s="44"/>
      <c r="O1773" s="45"/>
      <c r="P1773" s="46"/>
    </row>
    <row r="1774" spans="1:16" ht="9.75" customHeight="1">
      <c r="A1774" s="5"/>
      <c r="B1774" s="40" t="s">
        <v>300</v>
      </c>
      <c r="C1774" s="40"/>
      <c r="D1774" s="41"/>
      <c r="E1774" s="42"/>
      <c r="F1774" s="42"/>
      <c r="G1774" s="42"/>
      <c r="H1774" s="42"/>
      <c r="I1774" s="42"/>
      <c r="J1774" s="42"/>
      <c r="K1774" s="42"/>
      <c r="L1774" s="42"/>
      <c r="M1774" s="43"/>
      <c r="N1774" s="44"/>
      <c r="O1774" s="45"/>
      <c r="P1774" s="46"/>
    </row>
    <row r="1775" spans="1:16" ht="9.75" customHeight="1">
      <c r="A1775" s="5"/>
      <c r="B1775" s="40" t="s">
        <v>300</v>
      </c>
      <c r="C1775" s="40"/>
      <c r="D1775" s="41"/>
      <c r="E1775" s="42"/>
      <c r="F1775" s="42"/>
      <c r="G1775" s="42"/>
      <c r="H1775" s="42"/>
      <c r="I1775" s="42"/>
      <c r="J1775" s="42"/>
      <c r="K1775" s="42"/>
      <c r="L1775" s="42"/>
      <c r="M1775" s="43"/>
      <c r="N1775" s="44"/>
      <c r="O1775" s="45"/>
      <c r="P1775" s="46"/>
    </row>
    <row r="1776" spans="1:16" ht="9.75" customHeight="1">
      <c r="A1776" s="5"/>
      <c r="B1776" s="40" t="s">
        <v>300</v>
      </c>
      <c r="C1776" s="40"/>
      <c r="D1776" s="41"/>
      <c r="E1776" s="42"/>
      <c r="F1776" s="42"/>
      <c r="G1776" s="42"/>
      <c r="H1776" s="42"/>
      <c r="I1776" s="42"/>
      <c r="J1776" s="42"/>
      <c r="K1776" s="42"/>
      <c r="L1776" s="42"/>
      <c r="M1776" s="43"/>
      <c r="N1776" s="44"/>
      <c r="O1776" s="45"/>
      <c r="P1776" s="46"/>
    </row>
    <row r="1777" spans="1:16" ht="9.75" customHeight="1">
      <c r="A1777" s="5"/>
      <c r="B1777" s="40" t="s">
        <v>301</v>
      </c>
      <c r="C1777" s="40"/>
      <c r="D1777" s="41"/>
      <c r="E1777" s="42"/>
      <c r="F1777" s="42"/>
      <c r="G1777" s="42"/>
      <c r="H1777" s="42"/>
      <c r="I1777" s="42"/>
      <c r="J1777" s="42"/>
      <c r="K1777" s="42"/>
      <c r="L1777" s="42"/>
      <c r="M1777" s="43"/>
      <c r="N1777" s="44"/>
      <c r="O1777" s="45"/>
      <c r="P1777" s="46"/>
    </row>
    <row r="1778" spans="1:16" ht="9.75" customHeight="1">
      <c r="A1778" s="5"/>
      <c r="B1778" s="40" t="s">
        <v>109</v>
      </c>
      <c r="C1778" s="40"/>
      <c r="D1778" s="41"/>
      <c r="E1778" s="42"/>
      <c r="F1778" s="42"/>
      <c r="G1778" s="42"/>
      <c r="H1778" s="42"/>
      <c r="I1778" s="42"/>
      <c r="J1778" s="42"/>
      <c r="K1778" s="42"/>
      <c r="L1778" s="42"/>
      <c r="M1778" s="43"/>
      <c r="N1778" s="44"/>
      <c r="O1778" s="45"/>
      <c r="P1778" s="46"/>
    </row>
    <row r="1779" spans="1:16" ht="9.75" customHeight="1">
      <c r="A1779" s="5"/>
      <c r="B1779" s="40" t="s">
        <v>296</v>
      </c>
      <c r="C1779" s="40"/>
      <c r="D1779" s="41"/>
      <c r="E1779" s="42"/>
      <c r="F1779" s="42"/>
      <c r="G1779" s="42"/>
      <c r="H1779" s="42"/>
      <c r="I1779" s="42"/>
      <c r="J1779" s="42"/>
      <c r="K1779" s="42"/>
      <c r="L1779" s="42"/>
      <c r="M1779" s="43"/>
      <c r="N1779" s="44"/>
      <c r="O1779" s="45"/>
      <c r="P1779" s="46"/>
    </row>
    <row r="1780" spans="1:16" ht="9.75" customHeight="1">
      <c r="A1780" s="5"/>
      <c r="B1780" s="40" t="s">
        <v>297</v>
      </c>
      <c r="C1780" s="40"/>
      <c r="D1780" s="41"/>
      <c r="E1780" s="42"/>
      <c r="F1780" s="42"/>
      <c r="G1780" s="42"/>
      <c r="H1780" s="42"/>
      <c r="I1780" s="42"/>
      <c r="J1780" s="42"/>
      <c r="K1780" s="42"/>
      <c r="L1780" s="42"/>
      <c r="M1780" s="43"/>
      <c r="N1780" s="44"/>
      <c r="O1780" s="45"/>
      <c r="P1780" s="46"/>
    </row>
    <row r="1781" spans="1:16" ht="9.75" customHeight="1">
      <c r="A1781" s="5"/>
      <c r="B1781" s="40" t="s">
        <v>4</v>
      </c>
      <c r="C1781" s="40"/>
      <c r="D1781" s="41"/>
      <c r="E1781" s="42"/>
      <c r="F1781" s="42"/>
      <c r="G1781" s="42"/>
      <c r="H1781" s="42"/>
      <c r="I1781" s="42"/>
      <c r="J1781" s="42"/>
      <c r="K1781" s="42"/>
      <c r="L1781" s="42"/>
      <c r="M1781" s="43"/>
      <c r="N1781" s="44"/>
      <c r="O1781" s="45"/>
      <c r="P1781" s="46"/>
    </row>
    <row r="1782" spans="1:16" ht="9.75" customHeight="1">
      <c r="A1782" s="47"/>
      <c r="B1782" s="48" t="s">
        <v>5</v>
      </c>
      <c r="C1782" s="48">
        <f aca="true" t="shared" si="175" ref="C1782:M1782">SUM(C1767:C1771,C1777:C1781)</f>
        <v>418</v>
      </c>
      <c r="D1782" s="49">
        <f t="shared" si="175"/>
        <v>305</v>
      </c>
      <c r="E1782" s="50">
        <f t="shared" si="175"/>
        <v>281</v>
      </c>
      <c r="F1782" s="50">
        <f t="shared" si="175"/>
        <v>235</v>
      </c>
      <c r="G1782" s="50">
        <f t="shared" si="175"/>
        <v>213</v>
      </c>
      <c r="H1782" s="50">
        <f t="shared" si="175"/>
        <v>202</v>
      </c>
      <c r="I1782" s="50">
        <f t="shared" si="175"/>
        <v>193</v>
      </c>
      <c r="J1782" s="50">
        <f t="shared" si="175"/>
        <v>183</v>
      </c>
      <c r="K1782" s="50">
        <f t="shared" si="175"/>
        <v>193</v>
      </c>
      <c r="L1782" s="50">
        <f t="shared" si="175"/>
        <v>208</v>
      </c>
      <c r="M1782" s="51">
        <f t="shared" si="175"/>
        <v>230</v>
      </c>
      <c r="N1782" s="52">
        <f>MIN(D1782:M1782)</f>
        <v>183</v>
      </c>
      <c r="O1782" s="53">
        <f>C1782-N1782</f>
        <v>235</v>
      </c>
      <c r="P1782" s="54">
        <f>O1782/C1782</f>
        <v>0.562200956937799</v>
      </c>
    </row>
    <row r="1783" spans="1:16" ht="9.75" customHeight="1">
      <c r="A1783" s="39" t="s">
        <v>97</v>
      </c>
      <c r="B1783" s="55" t="s">
        <v>0</v>
      </c>
      <c r="C1783" s="55"/>
      <c r="D1783" s="56"/>
      <c r="E1783" s="57"/>
      <c r="F1783" s="57"/>
      <c r="G1783" s="57"/>
      <c r="H1783" s="57"/>
      <c r="I1783" s="57"/>
      <c r="J1783" s="57"/>
      <c r="K1783" s="57"/>
      <c r="L1783" s="57"/>
      <c r="M1783" s="58"/>
      <c r="N1783" s="59"/>
      <c r="O1783" s="60"/>
      <c r="P1783" s="61"/>
    </row>
    <row r="1784" spans="1:16" ht="9.75" customHeight="1">
      <c r="A1784" s="5"/>
      <c r="B1784" s="40" t="s">
        <v>1</v>
      </c>
      <c r="C1784" s="40"/>
      <c r="D1784" s="41"/>
      <c r="E1784" s="42"/>
      <c r="F1784" s="42"/>
      <c r="G1784" s="42"/>
      <c r="H1784" s="42"/>
      <c r="I1784" s="42"/>
      <c r="J1784" s="42"/>
      <c r="K1784" s="42"/>
      <c r="L1784" s="42"/>
      <c r="M1784" s="43"/>
      <c r="N1784" s="44"/>
      <c r="O1784" s="45"/>
      <c r="P1784" s="46"/>
    </row>
    <row r="1785" spans="1:16" ht="9.75" customHeight="1">
      <c r="A1785" s="5"/>
      <c r="B1785" s="40" t="s">
        <v>2</v>
      </c>
      <c r="C1785" s="40">
        <v>654</v>
      </c>
      <c r="D1785" s="41">
        <v>554</v>
      </c>
      <c r="E1785" s="42">
        <v>419</v>
      </c>
      <c r="F1785" s="42">
        <v>216</v>
      </c>
      <c r="G1785" s="42">
        <v>119</v>
      </c>
      <c r="H1785" s="42">
        <v>101</v>
      </c>
      <c r="I1785" s="42">
        <v>109</v>
      </c>
      <c r="J1785" s="42">
        <v>110</v>
      </c>
      <c r="K1785" s="42">
        <v>175</v>
      </c>
      <c r="L1785" s="42">
        <v>259</v>
      </c>
      <c r="M1785" s="43">
        <v>301</v>
      </c>
      <c r="N1785" s="44">
        <f>MIN(D1785:M1785)</f>
        <v>101</v>
      </c>
      <c r="O1785" s="45">
        <f>C1785-N1785</f>
        <v>553</v>
      </c>
      <c r="P1785" s="46">
        <f>O1785/C1785</f>
        <v>0.845565749235474</v>
      </c>
    </row>
    <row r="1786" spans="1:16" ht="9.75" customHeight="1">
      <c r="A1786" s="5"/>
      <c r="B1786" s="40" t="s">
        <v>495</v>
      </c>
      <c r="C1786" s="40"/>
      <c r="D1786" s="41"/>
      <c r="E1786" s="42"/>
      <c r="F1786" s="42"/>
      <c r="G1786" s="42"/>
      <c r="H1786" s="42"/>
      <c r="I1786" s="42"/>
      <c r="J1786" s="42"/>
      <c r="K1786" s="42"/>
      <c r="L1786" s="42"/>
      <c r="M1786" s="43"/>
      <c r="N1786" s="44"/>
      <c r="O1786" s="45"/>
      <c r="P1786" s="46"/>
    </row>
    <row r="1787" spans="1:16" ht="9.75" customHeight="1">
      <c r="A1787" s="5"/>
      <c r="B1787" s="40" t="s">
        <v>3</v>
      </c>
      <c r="C1787" s="40"/>
      <c r="D1787" s="41"/>
      <c r="E1787" s="42"/>
      <c r="F1787" s="42"/>
      <c r="G1787" s="42"/>
      <c r="H1787" s="42"/>
      <c r="I1787" s="42"/>
      <c r="J1787" s="42"/>
      <c r="K1787" s="42"/>
      <c r="L1787" s="42"/>
      <c r="M1787" s="43"/>
      <c r="N1787" s="44"/>
      <c r="O1787" s="45"/>
      <c r="P1787" s="46"/>
    </row>
    <row r="1788" spans="1:16" ht="9.75" customHeight="1">
      <c r="A1788" s="5"/>
      <c r="B1788" s="40" t="s">
        <v>300</v>
      </c>
      <c r="C1788" s="40"/>
      <c r="D1788" s="41"/>
      <c r="E1788" s="42"/>
      <c r="F1788" s="42"/>
      <c r="G1788" s="42"/>
      <c r="H1788" s="42"/>
      <c r="I1788" s="42"/>
      <c r="J1788" s="42"/>
      <c r="K1788" s="42"/>
      <c r="L1788" s="42"/>
      <c r="M1788" s="43"/>
      <c r="N1788" s="44"/>
      <c r="O1788" s="45"/>
      <c r="P1788" s="46"/>
    </row>
    <row r="1789" spans="1:16" ht="9.75" customHeight="1">
      <c r="A1789" s="5"/>
      <c r="B1789" s="40" t="s">
        <v>300</v>
      </c>
      <c r="C1789" s="40"/>
      <c r="D1789" s="41"/>
      <c r="E1789" s="42"/>
      <c r="F1789" s="42"/>
      <c r="G1789" s="42"/>
      <c r="H1789" s="42"/>
      <c r="I1789" s="42"/>
      <c r="J1789" s="42"/>
      <c r="K1789" s="42"/>
      <c r="L1789" s="42"/>
      <c r="M1789" s="43"/>
      <c r="N1789" s="44"/>
      <c r="O1789" s="45"/>
      <c r="P1789" s="46"/>
    </row>
    <row r="1790" spans="1:16" ht="9.75" customHeight="1">
      <c r="A1790" s="5"/>
      <c r="B1790" s="40" t="s">
        <v>300</v>
      </c>
      <c r="C1790" s="40"/>
      <c r="D1790" s="41"/>
      <c r="E1790" s="42"/>
      <c r="F1790" s="42"/>
      <c r="G1790" s="42"/>
      <c r="H1790" s="42"/>
      <c r="I1790" s="42"/>
      <c r="J1790" s="42"/>
      <c r="K1790" s="42"/>
      <c r="L1790" s="42"/>
      <c r="M1790" s="43"/>
      <c r="N1790" s="44"/>
      <c r="O1790" s="45"/>
      <c r="P1790" s="46"/>
    </row>
    <row r="1791" spans="1:16" ht="9.75" customHeight="1">
      <c r="A1791" s="5"/>
      <c r="B1791" s="40" t="s">
        <v>300</v>
      </c>
      <c r="C1791" s="40"/>
      <c r="D1791" s="41"/>
      <c r="E1791" s="42"/>
      <c r="F1791" s="42"/>
      <c r="G1791" s="42"/>
      <c r="H1791" s="42"/>
      <c r="I1791" s="42"/>
      <c r="J1791" s="42"/>
      <c r="K1791" s="42"/>
      <c r="L1791" s="42"/>
      <c r="M1791" s="43"/>
      <c r="N1791" s="44"/>
      <c r="O1791" s="45"/>
      <c r="P1791" s="46"/>
    </row>
    <row r="1792" spans="1:16" ht="9.75" customHeight="1">
      <c r="A1792" s="5"/>
      <c r="B1792" s="40" t="s">
        <v>300</v>
      </c>
      <c r="C1792" s="40"/>
      <c r="D1792" s="41"/>
      <c r="E1792" s="42"/>
      <c r="F1792" s="42"/>
      <c r="G1792" s="42"/>
      <c r="H1792" s="42"/>
      <c r="I1792" s="42"/>
      <c r="J1792" s="42"/>
      <c r="K1792" s="42"/>
      <c r="L1792" s="42"/>
      <c r="M1792" s="43"/>
      <c r="N1792" s="44"/>
      <c r="O1792" s="45"/>
      <c r="P1792" s="46"/>
    </row>
    <row r="1793" spans="1:16" ht="9.75" customHeight="1">
      <c r="A1793" s="5"/>
      <c r="B1793" s="40" t="s">
        <v>301</v>
      </c>
      <c r="C1793" s="40"/>
      <c r="D1793" s="41"/>
      <c r="E1793" s="42"/>
      <c r="F1793" s="42"/>
      <c r="G1793" s="42"/>
      <c r="H1793" s="42"/>
      <c r="I1793" s="42"/>
      <c r="J1793" s="42"/>
      <c r="K1793" s="42"/>
      <c r="L1793" s="42"/>
      <c r="M1793" s="43"/>
      <c r="N1793" s="44"/>
      <c r="O1793" s="45"/>
      <c r="P1793" s="46"/>
    </row>
    <row r="1794" spans="1:16" ht="9.75" customHeight="1">
      <c r="A1794" s="5"/>
      <c r="B1794" s="40" t="s">
        <v>109</v>
      </c>
      <c r="C1794" s="40"/>
      <c r="D1794" s="41"/>
      <c r="E1794" s="42"/>
      <c r="F1794" s="42"/>
      <c r="G1794" s="42"/>
      <c r="H1794" s="42"/>
      <c r="I1794" s="42"/>
      <c r="J1794" s="42"/>
      <c r="K1794" s="42"/>
      <c r="L1794" s="42"/>
      <c r="M1794" s="43"/>
      <c r="N1794" s="44"/>
      <c r="O1794" s="45"/>
      <c r="P1794" s="46"/>
    </row>
    <row r="1795" spans="1:16" ht="9.75" customHeight="1">
      <c r="A1795" s="5"/>
      <c r="B1795" s="40" t="s">
        <v>296</v>
      </c>
      <c r="C1795" s="40"/>
      <c r="D1795" s="41"/>
      <c r="E1795" s="42"/>
      <c r="F1795" s="42"/>
      <c r="G1795" s="42"/>
      <c r="H1795" s="42"/>
      <c r="I1795" s="42"/>
      <c r="J1795" s="42"/>
      <c r="K1795" s="42"/>
      <c r="L1795" s="42"/>
      <c r="M1795" s="43"/>
      <c r="N1795" s="44"/>
      <c r="O1795" s="45"/>
      <c r="P1795" s="46"/>
    </row>
    <row r="1796" spans="1:16" ht="9.75" customHeight="1">
      <c r="A1796" s="5"/>
      <c r="B1796" s="40" t="s">
        <v>297</v>
      </c>
      <c r="C1796" s="40"/>
      <c r="D1796" s="41"/>
      <c r="E1796" s="42"/>
      <c r="F1796" s="42"/>
      <c r="G1796" s="42"/>
      <c r="H1796" s="42"/>
      <c r="I1796" s="42"/>
      <c r="J1796" s="42"/>
      <c r="K1796" s="42"/>
      <c r="L1796" s="42"/>
      <c r="M1796" s="43"/>
      <c r="N1796" s="44"/>
      <c r="O1796" s="45"/>
      <c r="P1796" s="46"/>
    </row>
    <row r="1797" spans="1:16" ht="9.75" customHeight="1">
      <c r="A1797" s="5"/>
      <c r="B1797" s="40" t="s">
        <v>4</v>
      </c>
      <c r="C1797" s="40"/>
      <c r="D1797" s="41"/>
      <c r="E1797" s="42"/>
      <c r="F1797" s="42"/>
      <c r="G1797" s="42"/>
      <c r="H1797" s="42"/>
      <c r="I1797" s="42"/>
      <c r="J1797" s="42"/>
      <c r="K1797" s="42"/>
      <c r="L1797" s="42"/>
      <c r="M1797" s="43"/>
      <c r="N1797" s="44"/>
      <c r="O1797" s="45"/>
      <c r="P1797" s="46"/>
    </row>
    <row r="1798" spans="1:16" ht="9.75" customHeight="1">
      <c r="A1798" s="47"/>
      <c r="B1798" s="48" t="s">
        <v>5</v>
      </c>
      <c r="C1798" s="48">
        <f aca="true" t="shared" si="176" ref="C1798:M1798">SUM(C1783:C1787,C1793:C1797)</f>
        <v>654</v>
      </c>
      <c r="D1798" s="49">
        <f t="shared" si="176"/>
        <v>554</v>
      </c>
      <c r="E1798" s="50">
        <f t="shared" si="176"/>
        <v>419</v>
      </c>
      <c r="F1798" s="50">
        <f t="shared" si="176"/>
        <v>216</v>
      </c>
      <c r="G1798" s="50">
        <f t="shared" si="176"/>
        <v>119</v>
      </c>
      <c r="H1798" s="50">
        <f t="shared" si="176"/>
        <v>101</v>
      </c>
      <c r="I1798" s="50">
        <f t="shared" si="176"/>
        <v>109</v>
      </c>
      <c r="J1798" s="50">
        <f t="shared" si="176"/>
        <v>110</v>
      </c>
      <c r="K1798" s="50">
        <f t="shared" si="176"/>
        <v>175</v>
      </c>
      <c r="L1798" s="50">
        <f t="shared" si="176"/>
        <v>259</v>
      </c>
      <c r="M1798" s="51">
        <f t="shared" si="176"/>
        <v>301</v>
      </c>
      <c r="N1798" s="52">
        <f>MIN(D1798:M1798)</f>
        <v>101</v>
      </c>
      <c r="O1798" s="53">
        <f>C1798-N1798</f>
        <v>553</v>
      </c>
      <c r="P1798" s="54">
        <f>O1798/C1798</f>
        <v>0.845565749235474</v>
      </c>
    </row>
    <row r="1799" spans="1:16" ht="9.75" customHeight="1">
      <c r="A1799" s="39" t="s">
        <v>104</v>
      </c>
      <c r="B1799" s="55" t="s">
        <v>0</v>
      </c>
      <c r="C1799" s="55"/>
      <c r="D1799" s="56"/>
      <c r="E1799" s="57"/>
      <c r="F1799" s="57"/>
      <c r="G1799" s="57"/>
      <c r="H1799" s="57"/>
      <c r="I1799" s="57"/>
      <c r="J1799" s="57"/>
      <c r="K1799" s="57"/>
      <c r="L1799" s="57"/>
      <c r="M1799" s="58"/>
      <c r="N1799" s="59"/>
      <c r="O1799" s="60"/>
      <c r="P1799" s="61"/>
    </row>
    <row r="1800" spans="1:16" ht="9.75" customHeight="1">
      <c r="A1800" s="5"/>
      <c r="B1800" s="40" t="s">
        <v>1</v>
      </c>
      <c r="C1800" s="40"/>
      <c r="D1800" s="41"/>
      <c r="E1800" s="42"/>
      <c r="F1800" s="42"/>
      <c r="G1800" s="42"/>
      <c r="H1800" s="42"/>
      <c r="I1800" s="42"/>
      <c r="J1800" s="42"/>
      <c r="K1800" s="42"/>
      <c r="L1800" s="42"/>
      <c r="M1800" s="43"/>
      <c r="N1800" s="44"/>
      <c r="O1800" s="45"/>
      <c r="P1800" s="46"/>
    </row>
    <row r="1801" spans="1:16" ht="9.75" customHeight="1">
      <c r="A1801" s="5"/>
      <c r="B1801" s="40" t="s">
        <v>2</v>
      </c>
      <c r="C1801" s="40">
        <v>975</v>
      </c>
      <c r="D1801" s="41">
        <v>892</v>
      </c>
      <c r="E1801" s="42">
        <v>788</v>
      </c>
      <c r="F1801" s="42">
        <v>623</v>
      </c>
      <c r="G1801" s="42">
        <v>490</v>
      </c>
      <c r="H1801" s="42">
        <v>432</v>
      </c>
      <c r="I1801" s="42">
        <v>399</v>
      </c>
      <c r="J1801" s="42">
        <v>373</v>
      </c>
      <c r="K1801" s="42">
        <v>453</v>
      </c>
      <c r="L1801" s="42">
        <v>569</v>
      </c>
      <c r="M1801" s="43">
        <v>640</v>
      </c>
      <c r="N1801" s="44">
        <f>MIN(D1801:M1801)</f>
        <v>373</v>
      </c>
      <c r="O1801" s="45">
        <f>C1801-N1801</f>
        <v>602</v>
      </c>
      <c r="P1801" s="46">
        <f>O1801/C1801</f>
        <v>0.6174358974358974</v>
      </c>
    </row>
    <row r="1802" spans="1:16" ht="9.75" customHeight="1">
      <c r="A1802" s="5"/>
      <c r="B1802" s="40" t="s">
        <v>495</v>
      </c>
      <c r="C1802" s="40"/>
      <c r="D1802" s="41"/>
      <c r="E1802" s="42"/>
      <c r="F1802" s="42"/>
      <c r="G1802" s="42"/>
      <c r="H1802" s="42"/>
      <c r="I1802" s="42"/>
      <c r="J1802" s="42"/>
      <c r="K1802" s="42"/>
      <c r="L1802" s="42"/>
      <c r="M1802" s="43"/>
      <c r="N1802" s="44"/>
      <c r="O1802" s="45"/>
      <c r="P1802" s="46"/>
    </row>
    <row r="1803" spans="1:16" ht="9.75" customHeight="1">
      <c r="A1803" s="5"/>
      <c r="B1803" s="40" t="s">
        <v>3</v>
      </c>
      <c r="C1803" s="40"/>
      <c r="D1803" s="41"/>
      <c r="E1803" s="42"/>
      <c r="F1803" s="42"/>
      <c r="G1803" s="42"/>
      <c r="H1803" s="42"/>
      <c r="I1803" s="42"/>
      <c r="J1803" s="42"/>
      <c r="K1803" s="42"/>
      <c r="L1803" s="42"/>
      <c r="M1803" s="43"/>
      <c r="N1803" s="44"/>
      <c r="O1803" s="45"/>
      <c r="P1803" s="46"/>
    </row>
    <row r="1804" spans="1:16" ht="9.75" customHeight="1">
      <c r="A1804" s="5"/>
      <c r="B1804" s="40" t="s">
        <v>300</v>
      </c>
      <c r="C1804" s="40"/>
      <c r="D1804" s="41"/>
      <c r="E1804" s="42"/>
      <c r="F1804" s="42"/>
      <c r="G1804" s="42"/>
      <c r="H1804" s="42"/>
      <c r="I1804" s="42"/>
      <c r="J1804" s="42"/>
      <c r="K1804" s="42"/>
      <c r="L1804" s="42"/>
      <c r="M1804" s="43"/>
      <c r="N1804" s="44"/>
      <c r="O1804" s="45"/>
      <c r="P1804" s="46"/>
    </row>
    <row r="1805" spans="1:16" ht="9.75" customHeight="1">
      <c r="A1805" s="5"/>
      <c r="B1805" s="40" t="s">
        <v>300</v>
      </c>
      <c r="C1805" s="40"/>
      <c r="D1805" s="41"/>
      <c r="E1805" s="42"/>
      <c r="F1805" s="42"/>
      <c r="G1805" s="42"/>
      <c r="H1805" s="42"/>
      <c r="I1805" s="42"/>
      <c r="J1805" s="42"/>
      <c r="K1805" s="42"/>
      <c r="L1805" s="42"/>
      <c r="M1805" s="43"/>
      <c r="N1805" s="44"/>
      <c r="O1805" s="45"/>
      <c r="P1805" s="46"/>
    </row>
    <row r="1806" spans="1:16" ht="9.75" customHeight="1">
      <c r="A1806" s="5"/>
      <c r="B1806" s="40" t="s">
        <v>300</v>
      </c>
      <c r="C1806" s="40"/>
      <c r="D1806" s="41"/>
      <c r="E1806" s="42"/>
      <c r="F1806" s="42"/>
      <c r="G1806" s="42"/>
      <c r="H1806" s="42"/>
      <c r="I1806" s="42"/>
      <c r="J1806" s="42"/>
      <c r="K1806" s="42"/>
      <c r="L1806" s="42"/>
      <c r="M1806" s="43"/>
      <c r="N1806" s="44"/>
      <c r="O1806" s="45"/>
      <c r="P1806" s="46"/>
    </row>
    <row r="1807" spans="1:16" ht="9.75" customHeight="1">
      <c r="A1807" s="5"/>
      <c r="B1807" s="40" t="s">
        <v>300</v>
      </c>
      <c r="C1807" s="40"/>
      <c r="D1807" s="41"/>
      <c r="E1807" s="42"/>
      <c r="F1807" s="42"/>
      <c r="G1807" s="42"/>
      <c r="H1807" s="42"/>
      <c r="I1807" s="42"/>
      <c r="J1807" s="42"/>
      <c r="K1807" s="42"/>
      <c r="L1807" s="42"/>
      <c r="M1807" s="43"/>
      <c r="N1807" s="44"/>
      <c r="O1807" s="45"/>
      <c r="P1807" s="46"/>
    </row>
    <row r="1808" spans="1:16" ht="9.75" customHeight="1">
      <c r="A1808" s="5"/>
      <c r="B1808" s="40" t="s">
        <v>300</v>
      </c>
      <c r="C1808" s="40"/>
      <c r="D1808" s="41"/>
      <c r="E1808" s="42"/>
      <c r="F1808" s="42"/>
      <c r="G1808" s="42"/>
      <c r="H1808" s="42"/>
      <c r="I1808" s="42"/>
      <c r="J1808" s="42"/>
      <c r="K1808" s="42"/>
      <c r="L1808" s="42"/>
      <c r="M1808" s="43"/>
      <c r="N1808" s="44"/>
      <c r="O1808" s="45"/>
      <c r="P1808" s="46"/>
    </row>
    <row r="1809" spans="1:16" ht="9.75" customHeight="1">
      <c r="A1809" s="5"/>
      <c r="B1809" s="40" t="s">
        <v>301</v>
      </c>
      <c r="C1809" s="40"/>
      <c r="D1809" s="41"/>
      <c r="E1809" s="42"/>
      <c r="F1809" s="42"/>
      <c r="G1809" s="42"/>
      <c r="H1809" s="42"/>
      <c r="I1809" s="42"/>
      <c r="J1809" s="42"/>
      <c r="K1809" s="42"/>
      <c r="L1809" s="42"/>
      <c r="M1809" s="43"/>
      <c r="N1809" s="44"/>
      <c r="O1809" s="45"/>
      <c r="P1809" s="46"/>
    </row>
    <row r="1810" spans="1:16" ht="9.75" customHeight="1">
      <c r="A1810" s="5"/>
      <c r="B1810" s="40" t="s">
        <v>109</v>
      </c>
      <c r="C1810" s="40"/>
      <c r="D1810" s="41"/>
      <c r="E1810" s="42"/>
      <c r="F1810" s="42"/>
      <c r="G1810" s="42"/>
      <c r="H1810" s="42"/>
      <c r="I1810" s="42"/>
      <c r="J1810" s="42"/>
      <c r="K1810" s="42"/>
      <c r="L1810" s="42"/>
      <c r="M1810" s="43"/>
      <c r="N1810" s="44"/>
      <c r="O1810" s="45"/>
      <c r="P1810" s="46"/>
    </row>
    <row r="1811" spans="1:16" ht="9.75" customHeight="1">
      <c r="A1811" s="5"/>
      <c r="B1811" s="40" t="s">
        <v>296</v>
      </c>
      <c r="C1811" s="40">
        <v>3</v>
      </c>
      <c r="D1811" s="41">
        <v>3</v>
      </c>
      <c r="E1811" s="42">
        <v>3</v>
      </c>
      <c r="F1811" s="42">
        <v>3</v>
      </c>
      <c r="G1811" s="42">
        <v>3</v>
      </c>
      <c r="H1811" s="42">
        <v>3</v>
      </c>
      <c r="I1811" s="42">
        <v>3</v>
      </c>
      <c r="J1811" s="42">
        <v>3</v>
      </c>
      <c r="K1811" s="42">
        <v>3</v>
      </c>
      <c r="L1811" s="42">
        <v>3</v>
      </c>
      <c r="M1811" s="43">
        <v>3</v>
      </c>
      <c r="N1811" s="44">
        <f>MIN(D1811:M1811)</f>
        <v>3</v>
      </c>
      <c r="O1811" s="45">
        <f>C1811-N1811</f>
        <v>0</v>
      </c>
      <c r="P1811" s="46">
        <f>O1811/C1811</f>
        <v>0</v>
      </c>
    </row>
    <row r="1812" spans="1:16" ht="9.75" customHeight="1">
      <c r="A1812" s="5"/>
      <c r="B1812" s="40" t="s">
        <v>297</v>
      </c>
      <c r="C1812" s="40">
        <v>2</v>
      </c>
      <c r="D1812" s="41">
        <v>2</v>
      </c>
      <c r="E1812" s="42">
        <v>2</v>
      </c>
      <c r="F1812" s="42">
        <v>2</v>
      </c>
      <c r="G1812" s="42">
        <v>2</v>
      </c>
      <c r="H1812" s="42">
        <v>2</v>
      </c>
      <c r="I1812" s="42">
        <v>2</v>
      </c>
      <c r="J1812" s="42">
        <v>2</v>
      </c>
      <c r="K1812" s="42">
        <v>2</v>
      </c>
      <c r="L1812" s="42">
        <v>2</v>
      </c>
      <c r="M1812" s="43">
        <v>2</v>
      </c>
      <c r="N1812" s="44">
        <f>MIN(D1812:M1812)</f>
        <v>2</v>
      </c>
      <c r="O1812" s="45">
        <f>C1812-N1812</f>
        <v>0</v>
      </c>
      <c r="P1812" s="46">
        <f>O1812/C1812</f>
        <v>0</v>
      </c>
    </row>
    <row r="1813" spans="1:16" ht="9.75" customHeight="1">
      <c r="A1813" s="5"/>
      <c r="B1813" s="40" t="s">
        <v>4</v>
      </c>
      <c r="C1813" s="40"/>
      <c r="D1813" s="41"/>
      <c r="E1813" s="42"/>
      <c r="F1813" s="42"/>
      <c r="G1813" s="42"/>
      <c r="H1813" s="42"/>
      <c r="I1813" s="42"/>
      <c r="J1813" s="42"/>
      <c r="K1813" s="42"/>
      <c r="L1813" s="42"/>
      <c r="M1813" s="43"/>
      <c r="N1813" s="44"/>
      <c r="O1813" s="45"/>
      <c r="P1813" s="46"/>
    </row>
    <row r="1814" spans="1:16" ht="9.75" customHeight="1">
      <c r="A1814" s="47"/>
      <c r="B1814" s="48" t="s">
        <v>5</v>
      </c>
      <c r="C1814" s="48">
        <f aca="true" t="shared" si="177" ref="C1814:M1814">SUM(C1799:C1803,C1809:C1813)</f>
        <v>980</v>
      </c>
      <c r="D1814" s="49">
        <f t="shared" si="177"/>
        <v>897</v>
      </c>
      <c r="E1814" s="50">
        <f t="shared" si="177"/>
        <v>793</v>
      </c>
      <c r="F1814" s="50">
        <f t="shared" si="177"/>
        <v>628</v>
      </c>
      <c r="G1814" s="50">
        <f t="shared" si="177"/>
        <v>495</v>
      </c>
      <c r="H1814" s="50">
        <f t="shared" si="177"/>
        <v>437</v>
      </c>
      <c r="I1814" s="50">
        <f t="shared" si="177"/>
        <v>404</v>
      </c>
      <c r="J1814" s="50">
        <f t="shared" si="177"/>
        <v>378</v>
      </c>
      <c r="K1814" s="50">
        <f t="shared" si="177"/>
        <v>458</v>
      </c>
      <c r="L1814" s="50">
        <f t="shared" si="177"/>
        <v>574</v>
      </c>
      <c r="M1814" s="51">
        <f t="shared" si="177"/>
        <v>645</v>
      </c>
      <c r="N1814" s="52">
        <f>MIN(D1814:M1814)</f>
        <v>378</v>
      </c>
      <c r="O1814" s="53">
        <f>C1814-N1814</f>
        <v>602</v>
      </c>
      <c r="P1814" s="54">
        <f>O1814/C1814</f>
        <v>0.6142857142857143</v>
      </c>
    </row>
    <row r="1815" spans="1:16" ht="9.75" customHeight="1">
      <c r="A1815" s="39" t="s">
        <v>98</v>
      </c>
      <c r="B1815" s="55" t="s">
        <v>0</v>
      </c>
      <c r="C1815" s="55"/>
      <c r="D1815" s="56"/>
      <c r="E1815" s="57"/>
      <c r="F1815" s="57"/>
      <c r="G1815" s="57"/>
      <c r="H1815" s="57"/>
      <c r="I1815" s="57"/>
      <c r="J1815" s="57"/>
      <c r="K1815" s="57"/>
      <c r="L1815" s="57"/>
      <c r="M1815" s="58"/>
      <c r="N1815" s="59"/>
      <c r="O1815" s="60"/>
      <c r="P1815" s="61"/>
    </row>
    <row r="1816" spans="1:16" ht="9.75" customHeight="1">
      <c r="A1816" s="5"/>
      <c r="B1816" s="40" t="s">
        <v>1</v>
      </c>
      <c r="C1816" s="40"/>
      <c r="D1816" s="41"/>
      <c r="E1816" s="42"/>
      <c r="F1816" s="42"/>
      <c r="G1816" s="42"/>
      <c r="H1816" s="42"/>
      <c r="I1816" s="42"/>
      <c r="J1816" s="42"/>
      <c r="K1816" s="42"/>
      <c r="L1816" s="42"/>
      <c r="M1816" s="43"/>
      <c r="N1816" s="44"/>
      <c r="O1816" s="45"/>
      <c r="P1816" s="46"/>
    </row>
    <row r="1817" spans="1:16" ht="9.75" customHeight="1">
      <c r="A1817" s="5"/>
      <c r="B1817" s="40" t="s">
        <v>2</v>
      </c>
      <c r="C1817" s="40">
        <v>594</v>
      </c>
      <c r="D1817" s="41">
        <v>452</v>
      </c>
      <c r="E1817" s="42">
        <v>326</v>
      </c>
      <c r="F1817" s="42">
        <v>157</v>
      </c>
      <c r="G1817" s="42">
        <v>75</v>
      </c>
      <c r="H1817" s="42">
        <v>69</v>
      </c>
      <c r="I1817" s="42">
        <v>62</v>
      </c>
      <c r="J1817" s="42">
        <v>48</v>
      </c>
      <c r="K1817" s="42">
        <v>99</v>
      </c>
      <c r="L1817" s="42">
        <v>167</v>
      </c>
      <c r="M1817" s="43">
        <v>231</v>
      </c>
      <c r="N1817" s="44">
        <f>MIN(D1817:M1817)</f>
        <v>48</v>
      </c>
      <c r="O1817" s="45">
        <f>C1817-N1817</f>
        <v>546</v>
      </c>
      <c r="P1817" s="46">
        <f>O1817/C1817</f>
        <v>0.9191919191919192</v>
      </c>
    </row>
    <row r="1818" spans="1:16" ht="9.75" customHeight="1">
      <c r="A1818" s="5"/>
      <c r="B1818" s="40" t="s">
        <v>495</v>
      </c>
      <c r="C1818" s="40"/>
      <c r="D1818" s="41"/>
      <c r="E1818" s="42"/>
      <c r="F1818" s="42"/>
      <c r="G1818" s="42"/>
      <c r="H1818" s="42"/>
      <c r="I1818" s="42"/>
      <c r="J1818" s="42"/>
      <c r="K1818" s="42"/>
      <c r="L1818" s="42"/>
      <c r="M1818" s="43"/>
      <c r="N1818" s="44"/>
      <c r="O1818" s="45"/>
      <c r="P1818" s="46"/>
    </row>
    <row r="1819" spans="1:16" ht="9.75" customHeight="1">
      <c r="A1819" s="5"/>
      <c r="B1819" s="40" t="s">
        <v>3</v>
      </c>
      <c r="C1819" s="40"/>
      <c r="D1819" s="41"/>
      <c r="E1819" s="42"/>
      <c r="F1819" s="42"/>
      <c r="G1819" s="42"/>
      <c r="H1819" s="42"/>
      <c r="I1819" s="42"/>
      <c r="J1819" s="42"/>
      <c r="K1819" s="42"/>
      <c r="L1819" s="42"/>
      <c r="M1819" s="43"/>
      <c r="N1819" s="44"/>
      <c r="O1819" s="45"/>
      <c r="P1819" s="46"/>
    </row>
    <row r="1820" spans="1:16" ht="9.75" customHeight="1">
      <c r="A1820" s="5"/>
      <c r="B1820" s="40" t="s">
        <v>300</v>
      </c>
      <c r="C1820" s="40"/>
      <c r="D1820" s="41"/>
      <c r="E1820" s="42"/>
      <c r="F1820" s="42"/>
      <c r="G1820" s="42"/>
      <c r="H1820" s="42"/>
      <c r="I1820" s="42"/>
      <c r="J1820" s="42"/>
      <c r="K1820" s="42"/>
      <c r="L1820" s="42"/>
      <c r="M1820" s="43"/>
      <c r="N1820" s="44"/>
      <c r="O1820" s="45"/>
      <c r="P1820" s="46"/>
    </row>
    <row r="1821" spans="1:16" ht="9.75" customHeight="1">
      <c r="A1821" s="5"/>
      <c r="B1821" s="40" t="s">
        <v>300</v>
      </c>
      <c r="C1821" s="40"/>
      <c r="D1821" s="41"/>
      <c r="E1821" s="42"/>
      <c r="F1821" s="42"/>
      <c r="G1821" s="42"/>
      <c r="H1821" s="42"/>
      <c r="I1821" s="42"/>
      <c r="J1821" s="42"/>
      <c r="K1821" s="42"/>
      <c r="L1821" s="42"/>
      <c r="M1821" s="43"/>
      <c r="N1821" s="44"/>
      <c r="O1821" s="45"/>
      <c r="P1821" s="46"/>
    </row>
    <row r="1822" spans="1:16" ht="9.75" customHeight="1">
      <c r="A1822" s="5"/>
      <c r="B1822" s="40" t="s">
        <v>300</v>
      </c>
      <c r="C1822" s="40"/>
      <c r="D1822" s="41"/>
      <c r="E1822" s="42"/>
      <c r="F1822" s="42"/>
      <c r="G1822" s="42"/>
      <c r="H1822" s="42"/>
      <c r="I1822" s="42"/>
      <c r="J1822" s="42"/>
      <c r="K1822" s="42"/>
      <c r="L1822" s="42"/>
      <c r="M1822" s="43"/>
      <c r="N1822" s="44"/>
      <c r="O1822" s="45"/>
      <c r="P1822" s="46"/>
    </row>
    <row r="1823" spans="1:16" ht="9.75" customHeight="1">
      <c r="A1823" s="5"/>
      <c r="B1823" s="40" t="s">
        <v>300</v>
      </c>
      <c r="C1823" s="40"/>
      <c r="D1823" s="41"/>
      <c r="E1823" s="42"/>
      <c r="F1823" s="42"/>
      <c r="G1823" s="42"/>
      <c r="H1823" s="42"/>
      <c r="I1823" s="42"/>
      <c r="J1823" s="42"/>
      <c r="K1823" s="42"/>
      <c r="L1823" s="42"/>
      <c r="M1823" s="43"/>
      <c r="N1823" s="44"/>
      <c r="O1823" s="45"/>
      <c r="P1823" s="46"/>
    </row>
    <row r="1824" spans="1:16" ht="9.75" customHeight="1">
      <c r="A1824" s="5"/>
      <c r="B1824" s="40" t="s">
        <v>300</v>
      </c>
      <c r="C1824" s="40"/>
      <c r="D1824" s="41"/>
      <c r="E1824" s="42"/>
      <c r="F1824" s="42"/>
      <c r="G1824" s="42"/>
      <c r="H1824" s="42"/>
      <c r="I1824" s="42"/>
      <c r="J1824" s="42"/>
      <c r="K1824" s="42"/>
      <c r="L1824" s="42"/>
      <c r="M1824" s="43"/>
      <c r="N1824" s="44"/>
      <c r="O1824" s="45"/>
      <c r="P1824" s="46"/>
    </row>
    <row r="1825" spans="1:16" ht="9.75" customHeight="1">
      <c r="A1825" s="5"/>
      <c r="B1825" s="40" t="s">
        <v>301</v>
      </c>
      <c r="C1825" s="40"/>
      <c r="D1825" s="41"/>
      <c r="E1825" s="42"/>
      <c r="F1825" s="42"/>
      <c r="G1825" s="42"/>
      <c r="H1825" s="42"/>
      <c r="I1825" s="42"/>
      <c r="J1825" s="42"/>
      <c r="K1825" s="42"/>
      <c r="L1825" s="42"/>
      <c r="M1825" s="43"/>
      <c r="N1825" s="44"/>
      <c r="O1825" s="45"/>
      <c r="P1825" s="46"/>
    </row>
    <row r="1826" spans="1:16" ht="9.75" customHeight="1">
      <c r="A1826" s="5"/>
      <c r="B1826" s="40" t="s">
        <v>109</v>
      </c>
      <c r="C1826" s="40"/>
      <c r="D1826" s="41"/>
      <c r="E1826" s="42"/>
      <c r="F1826" s="42"/>
      <c r="G1826" s="42"/>
      <c r="H1826" s="42"/>
      <c r="I1826" s="42"/>
      <c r="J1826" s="42"/>
      <c r="K1826" s="42"/>
      <c r="L1826" s="42"/>
      <c r="M1826" s="43"/>
      <c r="N1826" s="44"/>
      <c r="O1826" s="45"/>
      <c r="P1826" s="46"/>
    </row>
    <row r="1827" spans="1:16" ht="9.75" customHeight="1">
      <c r="A1827" s="5"/>
      <c r="B1827" s="40" t="s">
        <v>296</v>
      </c>
      <c r="C1827" s="40"/>
      <c r="D1827" s="41"/>
      <c r="E1827" s="42"/>
      <c r="F1827" s="42"/>
      <c r="G1827" s="42"/>
      <c r="H1827" s="42"/>
      <c r="I1827" s="42"/>
      <c r="J1827" s="42"/>
      <c r="K1827" s="42"/>
      <c r="L1827" s="42"/>
      <c r="M1827" s="43"/>
      <c r="N1827" s="44"/>
      <c r="O1827" s="45"/>
      <c r="P1827" s="46"/>
    </row>
    <row r="1828" spans="1:16" ht="9.75" customHeight="1">
      <c r="A1828" s="5"/>
      <c r="B1828" s="40" t="s">
        <v>297</v>
      </c>
      <c r="C1828" s="40"/>
      <c r="D1828" s="41"/>
      <c r="E1828" s="42"/>
      <c r="F1828" s="42"/>
      <c r="G1828" s="42"/>
      <c r="H1828" s="42"/>
      <c r="I1828" s="42"/>
      <c r="J1828" s="42"/>
      <c r="K1828" s="42"/>
      <c r="L1828" s="42"/>
      <c r="M1828" s="43"/>
      <c r="N1828" s="44"/>
      <c r="O1828" s="45"/>
      <c r="P1828" s="46"/>
    </row>
    <row r="1829" spans="1:16" ht="9.75" customHeight="1">
      <c r="A1829" s="5"/>
      <c r="B1829" s="40" t="s">
        <v>4</v>
      </c>
      <c r="C1829" s="40"/>
      <c r="D1829" s="41"/>
      <c r="E1829" s="42"/>
      <c r="F1829" s="42"/>
      <c r="G1829" s="42"/>
      <c r="H1829" s="42"/>
      <c r="I1829" s="42"/>
      <c r="J1829" s="42"/>
      <c r="K1829" s="42"/>
      <c r="L1829" s="42"/>
      <c r="M1829" s="43"/>
      <c r="N1829" s="44"/>
      <c r="O1829" s="45"/>
      <c r="P1829" s="46"/>
    </row>
    <row r="1830" spans="1:16" ht="9.75" customHeight="1">
      <c r="A1830" s="47"/>
      <c r="B1830" s="48" t="s">
        <v>5</v>
      </c>
      <c r="C1830" s="48">
        <f aca="true" t="shared" si="178" ref="C1830:M1830">SUM(C1815:C1819,C1825:C1829)</f>
        <v>594</v>
      </c>
      <c r="D1830" s="49">
        <f t="shared" si="178"/>
        <v>452</v>
      </c>
      <c r="E1830" s="50">
        <f t="shared" si="178"/>
        <v>326</v>
      </c>
      <c r="F1830" s="50">
        <f t="shared" si="178"/>
        <v>157</v>
      </c>
      <c r="G1830" s="50">
        <f t="shared" si="178"/>
        <v>75</v>
      </c>
      <c r="H1830" s="50">
        <f t="shared" si="178"/>
        <v>69</v>
      </c>
      <c r="I1830" s="50">
        <f t="shared" si="178"/>
        <v>62</v>
      </c>
      <c r="J1830" s="50">
        <f t="shared" si="178"/>
        <v>48</v>
      </c>
      <c r="K1830" s="50">
        <f t="shared" si="178"/>
        <v>99</v>
      </c>
      <c r="L1830" s="50">
        <f t="shared" si="178"/>
        <v>167</v>
      </c>
      <c r="M1830" s="51">
        <f t="shared" si="178"/>
        <v>231</v>
      </c>
      <c r="N1830" s="52">
        <f>MIN(D1830:M1830)</f>
        <v>48</v>
      </c>
      <c r="O1830" s="53">
        <f>C1830-N1830</f>
        <v>546</v>
      </c>
      <c r="P1830" s="54">
        <f>O1830/C1830</f>
        <v>0.9191919191919192</v>
      </c>
    </row>
    <row r="1831" spans="1:16" ht="9.75" customHeight="1">
      <c r="A1831" s="39" t="s">
        <v>107</v>
      </c>
      <c r="B1831" s="55" t="s">
        <v>0</v>
      </c>
      <c r="C1831" s="55"/>
      <c r="D1831" s="56"/>
      <c r="E1831" s="57"/>
      <c r="F1831" s="57"/>
      <c r="G1831" s="57"/>
      <c r="H1831" s="57"/>
      <c r="I1831" s="57"/>
      <c r="J1831" s="57"/>
      <c r="K1831" s="57"/>
      <c r="L1831" s="57"/>
      <c r="M1831" s="58"/>
      <c r="N1831" s="59"/>
      <c r="O1831" s="60"/>
      <c r="P1831" s="61"/>
    </row>
    <row r="1832" spans="1:16" ht="9.75" customHeight="1">
      <c r="A1832" s="5"/>
      <c r="B1832" s="40" t="s">
        <v>1</v>
      </c>
      <c r="C1832" s="40"/>
      <c r="D1832" s="41"/>
      <c r="E1832" s="42"/>
      <c r="F1832" s="42"/>
      <c r="G1832" s="42"/>
      <c r="H1832" s="42"/>
      <c r="I1832" s="42"/>
      <c r="J1832" s="42"/>
      <c r="K1832" s="42"/>
      <c r="L1832" s="42"/>
      <c r="M1832" s="43"/>
      <c r="N1832" s="44"/>
      <c r="O1832" s="45"/>
      <c r="P1832" s="46"/>
    </row>
    <row r="1833" spans="1:16" ht="9.75" customHeight="1">
      <c r="A1833" s="5"/>
      <c r="B1833" s="40" t="s">
        <v>2</v>
      </c>
      <c r="C1833" s="40">
        <v>161</v>
      </c>
      <c r="D1833" s="41">
        <v>152</v>
      </c>
      <c r="E1833" s="42">
        <v>150</v>
      </c>
      <c r="F1833" s="42">
        <v>136</v>
      </c>
      <c r="G1833" s="42">
        <v>102</v>
      </c>
      <c r="H1833" s="42">
        <v>95</v>
      </c>
      <c r="I1833" s="42">
        <v>86</v>
      </c>
      <c r="J1833" s="42">
        <v>70</v>
      </c>
      <c r="K1833" s="42">
        <v>84</v>
      </c>
      <c r="L1833" s="42">
        <v>100</v>
      </c>
      <c r="M1833" s="43">
        <v>116</v>
      </c>
      <c r="N1833" s="44">
        <f>MIN(D1833:M1833)</f>
        <v>70</v>
      </c>
      <c r="O1833" s="45">
        <f>C1833-N1833</f>
        <v>91</v>
      </c>
      <c r="P1833" s="46">
        <f>O1833/C1833</f>
        <v>0.5652173913043478</v>
      </c>
    </row>
    <row r="1834" spans="1:16" ht="9.75" customHeight="1">
      <c r="A1834" s="5"/>
      <c r="B1834" s="40" t="s">
        <v>495</v>
      </c>
      <c r="C1834" s="40"/>
      <c r="D1834" s="41"/>
      <c r="E1834" s="42"/>
      <c r="F1834" s="42"/>
      <c r="G1834" s="42"/>
      <c r="H1834" s="42"/>
      <c r="I1834" s="42"/>
      <c r="J1834" s="42"/>
      <c r="K1834" s="42"/>
      <c r="L1834" s="42"/>
      <c r="M1834" s="43"/>
      <c r="N1834" s="44"/>
      <c r="O1834" s="45"/>
      <c r="P1834" s="46"/>
    </row>
    <row r="1835" spans="1:16" ht="9.75" customHeight="1">
      <c r="A1835" s="5"/>
      <c r="B1835" s="40" t="s">
        <v>3</v>
      </c>
      <c r="C1835" s="40"/>
      <c r="D1835" s="41"/>
      <c r="E1835" s="42"/>
      <c r="F1835" s="42"/>
      <c r="G1835" s="42"/>
      <c r="H1835" s="42"/>
      <c r="I1835" s="42"/>
      <c r="J1835" s="42"/>
      <c r="K1835" s="42"/>
      <c r="L1835" s="42"/>
      <c r="M1835" s="43"/>
      <c r="N1835" s="44"/>
      <c r="O1835" s="45"/>
      <c r="P1835" s="46"/>
    </row>
    <row r="1836" spans="1:16" ht="9.75" customHeight="1">
      <c r="A1836" s="5"/>
      <c r="B1836" s="40" t="s">
        <v>300</v>
      </c>
      <c r="C1836" s="40"/>
      <c r="D1836" s="41"/>
      <c r="E1836" s="42"/>
      <c r="F1836" s="42"/>
      <c r="G1836" s="42"/>
      <c r="H1836" s="42"/>
      <c r="I1836" s="42"/>
      <c r="J1836" s="42"/>
      <c r="K1836" s="42"/>
      <c r="L1836" s="42"/>
      <c r="M1836" s="43"/>
      <c r="N1836" s="44"/>
      <c r="O1836" s="45"/>
      <c r="P1836" s="46"/>
    </row>
    <row r="1837" spans="1:16" ht="9.75" customHeight="1">
      <c r="A1837" s="5"/>
      <c r="B1837" s="40" t="s">
        <v>300</v>
      </c>
      <c r="C1837" s="40"/>
      <c r="D1837" s="41"/>
      <c r="E1837" s="42"/>
      <c r="F1837" s="42"/>
      <c r="G1837" s="42"/>
      <c r="H1837" s="42"/>
      <c r="I1837" s="42"/>
      <c r="J1837" s="42"/>
      <c r="K1837" s="42"/>
      <c r="L1837" s="42"/>
      <c r="M1837" s="43"/>
      <c r="N1837" s="44"/>
      <c r="O1837" s="45"/>
      <c r="P1837" s="46"/>
    </row>
    <row r="1838" spans="1:16" ht="9.75" customHeight="1">
      <c r="A1838" s="5"/>
      <c r="B1838" s="40" t="s">
        <v>300</v>
      </c>
      <c r="C1838" s="40"/>
      <c r="D1838" s="41"/>
      <c r="E1838" s="42"/>
      <c r="F1838" s="42"/>
      <c r="G1838" s="42"/>
      <c r="H1838" s="42"/>
      <c r="I1838" s="42"/>
      <c r="J1838" s="42"/>
      <c r="K1838" s="42"/>
      <c r="L1838" s="42"/>
      <c r="M1838" s="43"/>
      <c r="N1838" s="44"/>
      <c r="O1838" s="45"/>
      <c r="P1838" s="46"/>
    </row>
    <row r="1839" spans="1:16" ht="9.75" customHeight="1">
      <c r="A1839" s="5"/>
      <c r="B1839" s="40" t="s">
        <v>300</v>
      </c>
      <c r="C1839" s="40"/>
      <c r="D1839" s="41"/>
      <c r="E1839" s="42"/>
      <c r="F1839" s="42"/>
      <c r="G1839" s="42"/>
      <c r="H1839" s="42"/>
      <c r="I1839" s="42"/>
      <c r="J1839" s="42"/>
      <c r="K1839" s="42"/>
      <c r="L1839" s="42"/>
      <c r="M1839" s="43"/>
      <c r="N1839" s="44"/>
      <c r="O1839" s="45"/>
      <c r="P1839" s="46"/>
    </row>
    <row r="1840" spans="1:16" ht="9.75" customHeight="1">
      <c r="A1840" s="5"/>
      <c r="B1840" s="40" t="s">
        <v>300</v>
      </c>
      <c r="C1840" s="40"/>
      <c r="D1840" s="41"/>
      <c r="E1840" s="42"/>
      <c r="F1840" s="42"/>
      <c r="G1840" s="42"/>
      <c r="H1840" s="42"/>
      <c r="I1840" s="42"/>
      <c r="J1840" s="42"/>
      <c r="K1840" s="42"/>
      <c r="L1840" s="42"/>
      <c r="M1840" s="43"/>
      <c r="N1840" s="44"/>
      <c r="O1840" s="45"/>
      <c r="P1840" s="46"/>
    </row>
    <row r="1841" spans="1:16" ht="9.75" customHeight="1">
      <c r="A1841" s="5"/>
      <c r="B1841" s="40" t="s">
        <v>301</v>
      </c>
      <c r="C1841" s="40"/>
      <c r="D1841" s="41"/>
      <c r="E1841" s="42"/>
      <c r="F1841" s="42"/>
      <c r="G1841" s="42"/>
      <c r="H1841" s="42"/>
      <c r="I1841" s="42"/>
      <c r="J1841" s="42"/>
      <c r="K1841" s="42"/>
      <c r="L1841" s="42"/>
      <c r="M1841" s="43"/>
      <c r="N1841" s="44"/>
      <c r="O1841" s="45"/>
      <c r="P1841" s="46"/>
    </row>
    <row r="1842" spans="1:16" ht="9.75" customHeight="1">
      <c r="A1842" s="5"/>
      <c r="B1842" s="40" t="s">
        <v>109</v>
      </c>
      <c r="C1842" s="40"/>
      <c r="D1842" s="41"/>
      <c r="E1842" s="42"/>
      <c r="F1842" s="42"/>
      <c r="G1842" s="42"/>
      <c r="H1842" s="42"/>
      <c r="I1842" s="42"/>
      <c r="J1842" s="42"/>
      <c r="K1842" s="42"/>
      <c r="L1842" s="42"/>
      <c r="M1842" s="43"/>
      <c r="N1842" s="44"/>
      <c r="O1842" s="45"/>
      <c r="P1842" s="46"/>
    </row>
    <row r="1843" spans="1:16" ht="9.75" customHeight="1">
      <c r="A1843" s="5"/>
      <c r="B1843" s="40" t="s">
        <v>296</v>
      </c>
      <c r="C1843" s="40"/>
      <c r="D1843" s="41"/>
      <c r="E1843" s="42"/>
      <c r="F1843" s="42"/>
      <c r="G1843" s="42"/>
      <c r="H1843" s="42"/>
      <c r="I1843" s="42"/>
      <c r="J1843" s="42"/>
      <c r="K1843" s="42"/>
      <c r="L1843" s="42"/>
      <c r="M1843" s="43"/>
      <c r="N1843" s="44"/>
      <c r="O1843" s="45"/>
      <c r="P1843" s="46"/>
    </row>
    <row r="1844" spans="1:16" ht="9.75" customHeight="1">
      <c r="A1844" s="5"/>
      <c r="B1844" s="40" t="s">
        <v>297</v>
      </c>
      <c r="C1844" s="40"/>
      <c r="D1844" s="41"/>
      <c r="E1844" s="42"/>
      <c r="F1844" s="42"/>
      <c r="G1844" s="42"/>
      <c r="H1844" s="42"/>
      <c r="I1844" s="42"/>
      <c r="J1844" s="42"/>
      <c r="K1844" s="42"/>
      <c r="L1844" s="42"/>
      <c r="M1844" s="43"/>
      <c r="N1844" s="44"/>
      <c r="O1844" s="45"/>
      <c r="P1844" s="46"/>
    </row>
    <row r="1845" spans="1:16" ht="9.75" customHeight="1">
      <c r="A1845" s="5"/>
      <c r="B1845" s="40" t="s">
        <v>4</v>
      </c>
      <c r="C1845" s="40"/>
      <c r="D1845" s="41"/>
      <c r="E1845" s="42"/>
      <c r="F1845" s="42"/>
      <c r="G1845" s="42"/>
      <c r="H1845" s="42"/>
      <c r="I1845" s="42"/>
      <c r="J1845" s="42"/>
      <c r="K1845" s="42"/>
      <c r="L1845" s="42"/>
      <c r="M1845" s="43"/>
      <c r="N1845" s="44"/>
      <c r="O1845" s="45"/>
      <c r="P1845" s="46"/>
    </row>
    <row r="1846" spans="1:16" ht="9.75" customHeight="1">
      <c r="A1846" s="47"/>
      <c r="B1846" s="48" t="s">
        <v>5</v>
      </c>
      <c r="C1846" s="48">
        <f aca="true" t="shared" si="179" ref="C1846:M1846">SUM(C1831:C1835,C1841:C1845)</f>
        <v>161</v>
      </c>
      <c r="D1846" s="49">
        <f t="shared" si="179"/>
        <v>152</v>
      </c>
      <c r="E1846" s="50">
        <f t="shared" si="179"/>
        <v>150</v>
      </c>
      <c r="F1846" s="50">
        <f t="shared" si="179"/>
        <v>136</v>
      </c>
      <c r="G1846" s="50">
        <f t="shared" si="179"/>
        <v>102</v>
      </c>
      <c r="H1846" s="50">
        <f t="shared" si="179"/>
        <v>95</v>
      </c>
      <c r="I1846" s="50">
        <f t="shared" si="179"/>
        <v>86</v>
      </c>
      <c r="J1846" s="50">
        <f t="shared" si="179"/>
        <v>70</v>
      </c>
      <c r="K1846" s="50">
        <f t="shared" si="179"/>
        <v>84</v>
      </c>
      <c r="L1846" s="50">
        <f t="shared" si="179"/>
        <v>100</v>
      </c>
      <c r="M1846" s="51">
        <f t="shared" si="179"/>
        <v>116</v>
      </c>
      <c r="N1846" s="52">
        <f>MIN(D1846:M1846)</f>
        <v>70</v>
      </c>
      <c r="O1846" s="53">
        <f>C1846-N1846</f>
        <v>91</v>
      </c>
      <c r="P1846" s="54">
        <f>O1846/C1846</f>
        <v>0.5652173913043478</v>
      </c>
    </row>
    <row r="1847" spans="1:16" ht="9.75" customHeight="1">
      <c r="A1847" s="39" t="s">
        <v>99</v>
      </c>
      <c r="B1847" s="55" t="s">
        <v>0</v>
      </c>
      <c r="C1847" s="55"/>
      <c r="D1847" s="56"/>
      <c r="E1847" s="57"/>
      <c r="F1847" s="57"/>
      <c r="G1847" s="57"/>
      <c r="H1847" s="57"/>
      <c r="I1847" s="57"/>
      <c r="J1847" s="57"/>
      <c r="K1847" s="57"/>
      <c r="L1847" s="57"/>
      <c r="M1847" s="58"/>
      <c r="N1847" s="59"/>
      <c r="O1847" s="60"/>
      <c r="P1847" s="61"/>
    </row>
    <row r="1848" spans="1:16" ht="9.75" customHeight="1">
      <c r="A1848" s="5"/>
      <c r="B1848" s="40" t="s">
        <v>1</v>
      </c>
      <c r="C1848" s="40"/>
      <c r="D1848" s="41"/>
      <c r="E1848" s="42"/>
      <c r="F1848" s="42"/>
      <c r="G1848" s="42"/>
      <c r="H1848" s="42"/>
      <c r="I1848" s="42"/>
      <c r="J1848" s="42"/>
      <c r="K1848" s="42"/>
      <c r="L1848" s="42"/>
      <c r="M1848" s="43"/>
      <c r="N1848" s="44"/>
      <c r="O1848" s="45"/>
      <c r="P1848" s="46"/>
    </row>
    <row r="1849" spans="1:16" ht="9.75" customHeight="1">
      <c r="A1849" s="5"/>
      <c r="B1849" s="40" t="s">
        <v>2</v>
      </c>
      <c r="C1849" s="40"/>
      <c r="D1849" s="41"/>
      <c r="E1849" s="42"/>
      <c r="F1849" s="42"/>
      <c r="G1849" s="42"/>
      <c r="H1849" s="42"/>
      <c r="I1849" s="42"/>
      <c r="J1849" s="42"/>
      <c r="K1849" s="42"/>
      <c r="L1849" s="42"/>
      <c r="M1849" s="43"/>
      <c r="N1849" s="44"/>
      <c r="O1849" s="45"/>
      <c r="P1849" s="46"/>
    </row>
    <row r="1850" spans="1:16" ht="9.75" customHeight="1">
      <c r="A1850" s="5"/>
      <c r="B1850" s="40" t="s">
        <v>495</v>
      </c>
      <c r="C1850" s="40"/>
      <c r="D1850" s="41"/>
      <c r="E1850" s="42"/>
      <c r="F1850" s="42"/>
      <c r="G1850" s="42"/>
      <c r="H1850" s="42"/>
      <c r="I1850" s="42"/>
      <c r="J1850" s="42"/>
      <c r="K1850" s="42"/>
      <c r="L1850" s="42"/>
      <c r="M1850" s="43"/>
      <c r="N1850" s="44"/>
      <c r="O1850" s="45"/>
      <c r="P1850" s="46"/>
    </row>
    <row r="1851" spans="1:16" ht="9.75" customHeight="1">
      <c r="A1851" s="5"/>
      <c r="B1851" s="40" t="s">
        <v>3</v>
      </c>
      <c r="C1851" s="40"/>
      <c r="D1851" s="41"/>
      <c r="E1851" s="42"/>
      <c r="F1851" s="42"/>
      <c r="G1851" s="42"/>
      <c r="H1851" s="42"/>
      <c r="I1851" s="42"/>
      <c r="J1851" s="42"/>
      <c r="K1851" s="42"/>
      <c r="L1851" s="42"/>
      <c r="M1851" s="43"/>
      <c r="N1851" s="44"/>
      <c r="O1851" s="45"/>
      <c r="P1851" s="46"/>
    </row>
    <row r="1852" spans="1:16" ht="9.75" customHeight="1">
      <c r="A1852" s="5"/>
      <c r="B1852" s="40" t="s">
        <v>408</v>
      </c>
      <c r="C1852" s="40">
        <v>213</v>
      </c>
      <c r="D1852" s="41">
        <v>144</v>
      </c>
      <c r="E1852" s="42">
        <v>69</v>
      </c>
      <c r="F1852" s="42">
        <v>11</v>
      </c>
      <c r="G1852" s="42">
        <v>2</v>
      </c>
      <c r="H1852" s="42">
        <v>37</v>
      </c>
      <c r="I1852" s="42">
        <v>53</v>
      </c>
      <c r="J1852" s="42">
        <v>24</v>
      </c>
      <c r="K1852" s="42">
        <v>40</v>
      </c>
      <c r="L1852" s="42">
        <v>63</v>
      </c>
      <c r="M1852" s="43">
        <v>109</v>
      </c>
      <c r="N1852" s="44">
        <f>MIN(D1852:M1852)</f>
        <v>2</v>
      </c>
      <c r="O1852" s="45">
        <f>C1852-N1852</f>
        <v>211</v>
      </c>
      <c r="P1852" s="46">
        <f>O1852/C1852</f>
        <v>0.9906103286384976</v>
      </c>
    </row>
    <row r="1853" spans="1:16" ht="9.75" customHeight="1">
      <c r="A1853" s="5"/>
      <c r="B1853" s="40" t="s">
        <v>300</v>
      </c>
      <c r="C1853" s="40"/>
      <c r="D1853" s="41"/>
      <c r="E1853" s="42"/>
      <c r="F1853" s="42"/>
      <c r="G1853" s="42"/>
      <c r="H1853" s="42"/>
      <c r="I1853" s="42"/>
      <c r="J1853" s="42"/>
      <c r="K1853" s="42"/>
      <c r="L1853" s="42"/>
      <c r="M1853" s="43"/>
      <c r="N1853" s="44"/>
      <c r="O1853" s="45"/>
      <c r="P1853" s="46"/>
    </row>
    <row r="1854" spans="1:16" ht="9.75" customHeight="1">
      <c r="A1854" s="5"/>
      <c r="B1854" s="40" t="s">
        <v>300</v>
      </c>
      <c r="C1854" s="40"/>
      <c r="D1854" s="41"/>
      <c r="E1854" s="42"/>
      <c r="F1854" s="42"/>
      <c r="G1854" s="42"/>
      <c r="H1854" s="42"/>
      <c r="I1854" s="42"/>
      <c r="J1854" s="42"/>
      <c r="K1854" s="42"/>
      <c r="L1854" s="42"/>
      <c r="M1854" s="43"/>
      <c r="N1854" s="44"/>
      <c r="O1854" s="45"/>
      <c r="P1854" s="46"/>
    </row>
    <row r="1855" spans="1:16" ht="9.75" customHeight="1">
      <c r="A1855" s="5"/>
      <c r="B1855" s="40" t="s">
        <v>300</v>
      </c>
      <c r="C1855" s="40"/>
      <c r="D1855" s="41"/>
      <c r="E1855" s="42"/>
      <c r="F1855" s="42"/>
      <c r="G1855" s="42"/>
      <c r="H1855" s="42"/>
      <c r="I1855" s="42"/>
      <c r="J1855" s="42"/>
      <c r="K1855" s="42"/>
      <c r="L1855" s="42"/>
      <c r="M1855" s="43"/>
      <c r="N1855" s="44"/>
      <c r="O1855" s="45"/>
      <c r="P1855" s="46"/>
    </row>
    <row r="1856" spans="1:16" ht="9.75" customHeight="1">
      <c r="A1856" s="5"/>
      <c r="B1856" s="40" t="s">
        <v>300</v>
      </c>
      <c r="C1856" s="40"/>
      <c r="D1856" s="41"/>
      <c r="E1856" s="42"/>
      <c r="F1856" s="42"/>
      <c r="G1856" s="42"/>
      <c r="H1856" s="42"/>
      <c r="I1856" s="42"/>
      <c r="J1856" s="42"/>
      <c r="K1856" s="42"/>
      <c r="L1856" s="42"/>
      <c r="M1856" s="43"/>
      <c r="N1856" s="44"/>
      <c r="O1856" s="45"/>
      <c r="P1856" s="46"/>
    </row>
    <row r="1857" spans="1:16" ht="9.75" customHeight="1">
      <c r="A1857" s="5"/>
      <c r="B1857" s="40" t="s">
        <v>301</v>
      </c>
      <c r="C1857" s="40">
        <f aca="true" t="shared" si="180" ref="C1857:M1857">SUM(C1852:C1856)</f>
        <v>213</v>
      </c>
      <c r="D1857" s="41">
        <f t="shared" si="180"/>
        <v>144</v>
      </c>
      <c r="E1857" s="42">
        <f t="shared" si="180"/>
        <v>69</v>
      </c>
      <c r="F1857" s="42">
        <f t="shared" si="180"/>
        <v>11</v>
      </c>
      <c r="G1857" s="42">
        <f t="shared" si="180"/>
        <v>2</v>
      </c>
      <c r="H1857" s="42">
        <f t="shared" si="180"/>
        <v>37</v>
      </c>
      <c r="I1857" s="42">
        <f t="shared" si="180"/>
        <v>53</v>
      </c>
      <c r="J1857" s="42">
        <f t="shared" si="180"/>
        <v>24</v>
      </c>
      <c r="K1857" s="42">
        <f t="shared" si="180"/>
        <v>40</v>
      </c>
      <c r="L1857" s="42">
        <f t="shared" si="180"/>
        <v>63</v>
      </c>
      <c r="M1857" s="43">
        <f t="shared" si="180"/>
        <v>109</v>
      </c>
      <c r="N1857" s="44">
        <f>MIN(D1857:M1857)</f>
        <v>2</v>
      </c>
      <c r="O1857" s="45">
        <f>C1857-N1857</f>
        <v>211</v>
      </c>
      <c r="P1857" s="46">
        <f>O1857/C1857</f>
        <v>0.9906103286384976</v>
      </c>
    </row>
    <row r="1858" spans="1:16" ht="9.75" customHeight="1">
      <c r="A1858" s="5"/>
      <c r="B1858" s="40" t="s">
        <v>109</v>
      </c>
      <c r="C1858" s="40">
        <v>24</v>
      </c>
      <c r="D1858" s="41">
        <v>15</v>
      </c>
      <c r="E1858" s="42">
        <v>6</v>
      </c>
      <c r="F1858" s="42">
        <v>1</v>
      </c>
      <c r="G1858" s="42">
        <v>0</v>
      </c>
      <c r="H1858" s="42">
        <v>2</v>
      </c>
      <c r="I1858" s="42">
        <v>2</v>
      </c>
      <c r="J1858" s="42">
        <v>1</v>
      </c>
      <c r="K1858" s="42">
        <v>4</v>
      </c>
      <c r="L1858" s="42">
        <v>6</v>
      </c>
      <c r="M1858" s="43">
        <v>11</v>
      </c>
      <c r="N1858" s="44">
        <f>MIN(D1858:M1858)</f>
        <v>0</v>
      </c>
      <c r="O1858" s="45">
        <f>C1858-N1858</f>
        <v>24</v>
      </c>
      <c r="P1858" s="46">
        <f>O1858/C1858</f>
        <v>1</v>
      </c>
    </row>
    <row r="1859" spans="1:16" ht="9.75" customHeight="1">
      <c r="A1859" s="5"/>
      <c r="B1859" s="40" t="s">
        <v>296</v>
      </c>
      <c r="C1859" s="40"/>
      <c r="D1859" s="41"/>
      <c r="E1859" s="42"/>
      <c r="F1859" s="42"/>
      <c r="G1859" s="42"/>
      <c r="H1859" s="42"/>
      <c r="I1859" s="42"/>
      <c r="J1859" s="42"/>
      <c r="K1859" s="42"/>
      <c r="L1859" s="42"/>
      <c r="M1859" s="43"/>
      <c r="N1859" s="44"/>
      <c r="O1859" s="45"/>
      <c r="P1859" s="46"/>
    </row>
    <row r="1860" spans="1:16" ht="9.75" customHeight="1">
      <c r="A1860" s="5"/>
      <c r="B1860" s="40" t="s">
        <v>297</v>
      </c>
      <c r="C1860" s="40"/>
      <c r="D1860" s="41"/>
      <c r="E1860" s="42"/>
      <c r="F1860" s="42"/>
      <c r="G1860" s="42"/>
      <c r="H1860" s="42"/>
      <c r="I1860" s="42"/>
      <c r="J1860" s="42"/>
      <c r="K1860" s="42"/>
      <c r="L1860" s="42"/>
      <c r="M1860" s="43"/>
      <c r="N1860" s="44"/>
      <c r="O1860" s="45"/>
      <c r="P1860" s="46"/>
    </row>
    <row r="1861" spans="1:16" ht="9.75" customHeight="1">
      <c r="A1861" s="5"/>
      <c r="B1861" s="40" t="s">
        <v>4</v>
      </c>
      <c r="C1861" s="40"/>
      <c r="D1861" s="41"/>
      <c r="E1861" s="42"/>
      <c r="F1861" s="42"/>
      <c r="G1861" s="42"/>
      <c r="H1861" s="42"/>
      <c r="I1861" s="42"/>
      <c r="J1861" s="42"/>
      <c r="K1861" s="42"/>
      <c r="L1861" s="42"/>
      <c r="M1861" s="43"/>
      <c r="N1861" s="44"/>
      <c r="O1861" s="45"/>
      <c r="P1861" s="46"/>
    </row>
    <row r="1862" spans="1:16" ht="9.75" customHeight="1">
      <c r="A1862" s="47"/>
      <c r="B1862" s="48" t="s">
        <v>5</v>
      </c>
      <c r="C1862" s="48">
        <f aca="true" t="shared" si="181" ref="C1862:M1862">SUM(C1847:C1851,C1857:C1861)</f>
        <v>237</v>
      </c>
      <c r="D1862" s="49">
        <f t="shared" si="181"/>
        <v>159</v>
      </c>
      <c r="E1862" s="50">
        <f t="shared" si="181"/>
        <v>75</v>
      </c>
      <c r="F1862" s="50">
        <f t="shared" si="181"/>
        <v>12</v>
      </c>
      <c r="G1862" s="50">
        <f t="shared" si="181"/>
        <v>2</v>
      </c>
      <c r="H1862" s="50">
        <f t="shared" si="181"/>
        <v>39</v>
      </c>
      <c r="I1862" s="50">
        <f t="shared" si="181"/>
        <v>55</v>
      </c>
      <c r="J1862" s="50">
        <f t="shared" si="181"/>
        <v>25</v>
      </c>
      <c r="K1862" s="50">
        <f t="shared" si="181"/>
        <v>44</v>
      </c>
      <c r="L1862" s="50">
        <f t="shared" si="181"/>
        <v>69</v>
      </c>
      <c r="M1862" s="51">
        <f t="shared" si="181"/>
        <v>120</v>
      </c>
      <c r="N1862" s="52">
        <f>MIN(D1862:M1862)</f>
        <v>2</v>
      </c>
      <c r="O1862" s="53">
        <f>C1862-N1862</f>
        <v>235</v>
      </c>
      <c r="P1862" s="54">
        <f>O1862/C1862</f>
        <v>0.9915611814345991</v>
      </c>
    </row>
    <row r="1863" spans="1:16" ht="9.75" customHeight="1">
      <c r="A1863" s="39" t="s">
        <v>100</v>
      </c>
      <c r="B1863" s="55" t="s">
        <v>0</v>
      </c>
      <c r="C1863" s="55">
        <v>106</v>
      </c>
      <c r="D1863" s="56">
        <v>50</v>
      </c>
      <c r="E1863" s="57">
        <v>24</v>
      </c>
      <c r="F1863" s="57">
        <v>8</v>
      </c>
      <c r="G1863" s="57">
        <v>10</v>
      </c>
      <c r="H1863" s="57">
        <v>17</v>
      </c>
      <c r="I1863" s="57">
        <v>19</v>
      </c>
      <c r="J1863" s="57">
        <v>15</v>
      </c>
      <c r="K1863" s="57">
        <v>24</v>
      </c>
      <c r="L1863" s="57">
        <v>26</v>
      </c>
      <c r="M1863" s="58">
        <v>37</v>
      </c>
      <c r="N1863" s="59">
        <f>MIN(D1863:M1863)</f>
        <v>8</v>
      </c>
      <c r="O1863" s="60">
        <f>C1863-N1863</f>
        <v>98</v>
      </c>
      <c r="P1863" s="61">
        <f>O1863/C1863</f>
        <v>0.9245283018867925</v>
      </c>
    </row>
    <row r="1864" spans="1:16" ht="9.75" customHeight="1">
      <c r="A1864" s="5"/>
      <c r="B1864" s="40" t="s">
        <v>1</v>
      </c>
      <c r="C1864" s="40"/>
      <c r="D1864" s="41"/>
      <c r="E1864" s="42"/>
      <c r="F1864" s="42"/>
      <c r="G1864" s="42"/>
      <c r="H1864" s="42"/>
      <c r="I1864" s="42"/>
      <c r="J1864" s="42"/>
      <c r="K1864" s="42"/>
      <c r="L1864" s="42"/>
      <c r="M1864" s="43"/>
      <c r="N1864" s="44"/>
      <c r="O1864" s="45"/>
      <c r="P1864" s="46"/>
    </row>
    <row r="1865" spans="1:16" ht="9.75" customHeight="1">
      <c r="A1865" s="5"/>
      <c r="B1865" s="40" t="s">
        <v>2</v>
      </c>
      <c r="C1865" s="40"/>
      <c r="D1865" s="41"/>
      <c r="E1865" s="42"/>
      <c r="F1865" s="42"/>
      <c r="G1865" s="42"/>
      <c r="H1865" s="42"/>
      <c r="I1865" s="42"/>
      <c r="J1865" s="42"/>
      <c r="K1865" s="42"/>
      <c r="L1865" s="42"/>
      <c r="M1865" s="43"/>
      <c r="N1865" s="44"/>
      <c r="O1865" s="45"/>
      <c r="P1865" s="46"/>
    </row>
    <row r="1866" spans="1:16" ht="9.75" customHeight="1">
      <c r="A1866" s="5"/>
      <c r="B1866" s="40" t="s">
        <v>495</v>
      </c>
      <c r="C1866" s="40"/>
      <c r="D1866" s="41"/>
      <c r="E1866" s="42"/>
      <c r="F1866" s="42"/>
      <c r="G1866" s="42"/>
      <c r="H1866" s="42"/>
      <c r="I1866" s="42"/>
      <c r="J1866" s="42"/>
      <c r="K1866" s="42"/>
      <c r="L1866" s="42"/>
      <c r="M1866" s="43"/>
      <c r="N1866" s="44"/>
      <c r="O1866" s="45"/>
      <c r="P1866" s="46"/>
    </row>
    <row r="1867" spans="1:16" ht="9.75" customHeight="1">
      <c r="A1867" s="5"/>
      <c r="B1867" s="40" t="s">
        <v>3</v>
      </c>
      <c r="C1867" s="40"/>
      <c r="D1867" s="41"/>
      <c r="E1867" s="42"/>
      <c r="F1867" s="42"/>
      <c r="G1867" s="42"/>
      <c r="H1867" s="42"/>
      <c r="I1867" s="42"/>
      <c r="J1867" s="42"/>
      <c r="K1867" s="42"/>
      <c r="L1867" s="42"/>
      <c r="M1867" s="43"/>
      <c r="N1867" s="44"/>
      <c r="O1867" s="45"/>
      <c r="P1867" s="46"/>
    </row>
    <row r="1868" spans="1:16" ht="9.75" customHeight="1">
      <c r="A1868" s="5"/>
      <c r="B1868" s="40" t="s">
        <v>419</v>
      </c>
      <c r="C1868" s="40">
        <v>8</v>
      </c>
      <c r="D1868" s="41">
        <v>5</v>
      </c>
      <c r="E1868" s="42">
        <v>5</v>
      </c>
      <c r="F1868" s="42">
        <v>2</v>
      </c>
      <c r="G1868" s="42">
        <v>1</v>
      </c>
      <c r="H1868" s="42">
        <v>1</v>
      </c>
      <c r="I1868" s="42">
        <v>0</v>
      </c>
      <c r="J1868" s="42">
        <v>1</v>
      </c>
      <c r="K1868" s="42">
        <v>0</v>
      </c>
      <c r="L1868" s="42">
        <v>1</v>
      </c>
      <c r="M1868" s="43">
        <v>3</v>
      </c>
      <c r="N1868" s="44">
        <f>MIN(D1868:M1868)</f>
        <v>0</v>
      </c>
      <c r="O1868" s="45">
        <f>C1868-N1868</f>
        <v>8</v>
      </c>
      <c r="P1868" s="46">
        <f>O1868/C1868</f>
        <v>1</v>
      </c>
    </row>
    <row r="1869" spans="1:16" ht="9.75" customHeight="1">
      <c r="A1869" s="5"/>
      <c r="B1869" s="40" t="s">
        <v>300</v>
      </c>
      <c r="C1869" s="40"/>
      <c r="D1869" s="41"/>
      <c r="E1869" s="42"/>
      <c r="F1869" s="42"/>
      <c r="G1869" s="42"/>
      <c r="H1869" s="42"/>
      <c r="I1869" s="42"/>
      <c r="J1869" s="42"/>
      <c r="K1869" s="42"/>
      <c r="L1869" s="42"/>
      <c r="M1869" s="43"/>
      <c r="N1869" s="44"/>
      <c r="O1869" s="45"/>
      <c r="P1869" s="46"/>
    </row>
    <row r="1870" spans="1:16" ht="9.75" customHeight="1">
      <c r="A1870" s="5"/>
      <c r="B1870" s="40" t="s">
        <v>300</v>
      </c>
      <c r="C1870" s="40"/>
      <c r="D1870" s="41"/>
      <c r="E1870" s="42"/>
      <c r="F1870" s="42"/>
      <c r="G1870" s="42"/>
      <c r="H1870" s="42"/>
      <c r="I1870" s="42"/>
      <c r="J1870" s="42"/>
      <c r="K1870" s="42"/>
      <c r="L1870" s="42"/>
      <c r="M1870" s="43"/>
      <c r="N1870" s="44"/>
      <c r="O1870" s="45"/>
      <c r="P1870" s="46"/>
    </row>
    <row r="1871" spans="1:16" ht="9.75" customHeight="1">
      <c r="A1871" s="5"/>
      <c r="B1871" s="40" t="s">
        <v>300</v>
      </c>
      <c r="C1871" s="40"/>
      <c r="D1871" s="41"/>
      <c r="E1871" s="42"/>
      <c r="F1871" s="42"/>
      <c r="G1871" s="42"/>
      <c r="H1871" s="42"/>
      <c r="I1871" s="42"/>
      <c r="J1871" s="42"/>
      <c r="K1871" s="42"/>
      <c r="L1871" s="42"/>
      <c r="M1871" s="43"/>
      <c r="N1871" s="44"/>
      <c r="O1871" s="45"/>
      <c r="P1871" s="46"/>
    </row>
    <row r="1872" spans="1:16" ht="9.75" customHeight="1">
      <c r="A1872" s="5"/>
      <c r="B1872" s="40" t="s">
        <v>300</v>
      </c>
      <c r="C1872" s="40"/>
      <c r="D1872" s="41"/>
      <c r="E1872" s="42"/>
      <c r="F1872" s="42"/>
      <c r="G1872" s="42"/>
      <c r="H1872" s="42"/>
      <c r="I1872" s="42"/>
      <c r="J1872" s="42"/>
      <c r="K1872" s="42"/>
      <c r="L1872" s="42"/>
      <c r="M1872" s="43"/>
      <c r="N1872" s="44"/>
      <c r="O1872" s="45"/>
      <c r="P1872" s="46"/>
    </row>
    <row r="1873" spans="1:16" ht="9.75" customHeight="1">
      <c r="A1873" s="5"/>
      <c r="B1873" s="40" t="s">
        <v>301</v>
      </c>
      <c r="C1873" s="40">
        <f aca="true" t="shared" si="182" ref="C1873:M1873">SUM(C1868:C1872)</f>
        <v>8</v>
      </c>
      <c r="D1873" s="41">
        <f t="shared" si="182"/>
        <v>5</v>
      </c>
      <c r="E1873" s="42">
        <f t="shared" si="182"/>
        <v>5</v>
      </c>
      <c r="F1873" s="42">
        <f t="shared" si="182"/>
        <v>2</v>
      </c>
      <c r="G1873" s="42">
        <f t="shared" si="182"/>
        <v>1</v>
      </c>
      <c r="H1873" s="42">
        <f t="shared" si="182"/>
        <v>1</v>
      </c>
      <c r="I1873" s="42">
        <f t="shared" si="182"/>
        <v>0</v>
      </c>
      <c r="J1873" s="42">
        <f t="shared" si="182"/>
        <v>1</v>
      </c>
      <c r="K1873" s="42">
        <f t="shared" si="182"/>
        <v>0</v>
      </c>
      <c r="L1873" s="42">
        <f t="shared" si="182"/>
        <v>1</v>
      </c>
      <c r="M1873" s="43">
        <f t="shared" si="182"/>
        <v>3</v>
      </c>
      <c r="N1873" s="44">
        <f>MIN(D1873:M1873)</f>
        <v>0</v>
      </c>
      <c r="O1873" s="45">
        <f>C1873-N1873</f>
        <v>8</v>
      </c>
      <c r="P1873" s="46">
        <f>O1873/C1873</f>
        <v>1</v>
      </c>
    </row>
    <row r="1874" spans="1:16" ht="9.75" customHeight="1">
      <c r="A1874" s="5"/>
      <c r="B1874" s="40" t="s">
        <v>109</v>
      </c>
      <c r="C1874" s="40">
        <v>5</v>
      </c>
      <c r="D1874" s="41">
        <v>2</v>
      </c>
      <c r="E1874" s="42">
        <v>1</v>
      </c>
      <c r="F1874" s="42">
        <v>0</v>
      </c>
      <c r="G1874" s="42">
        <v>1</v>
      </c>
      <c r="H1874" s="42">
        <v>0</v>
      </c>
      <c r="I1874" s="42">
        <v>0</v>
      </c>
      <c r="J1874" s="42">
        <v>0</v>
      </c>
      <c r="K1874" s="42">
        <v>0</v>
      </c>
      <c r="L1874" s="42">
        <v>2</v>
      </c>
      <c r="M1874" s="43">
        <v>3</v>
      </c>
      <c r="N1874" s="44">
        <f>MIN(D1874:M1874)</f>
        <v>0</v>
      </c>
      <c r="O1874" s="45">
        <f>C1874-N1874</f>
        <v>5</v>
      </c>
      <c r="P1874" s="46">
        <f>O1874/C1874</f>
        <v>1</v>
      </c>
    </row>
    <row r="1875" spans="1:16" ht="9.75" customHeight="1">
      <c r="A1875" s="5"/>
      <c r="B1875" s="40" t="s">
        <v>296</v>
      </c>
      <c r="C1875" s="40"/>
      <c r="D1875" s="41"/>
      <c r="E1875" s="42"/>
      <c r="F1875" s="42"/>
      <c r="G1875" s="42"/>
      <c r="H1875" s="42"/>
      <c r="I1875" s="42"/>
      <c r="J1875" s="42"/>
      <c r="K1875" s="42"/>
      <c r="L1875" s="42"/>
      <c r="M1875" s="43"/>
      <c r="N1875" s="44"/>
      <c r="O1875" s="45"/>
      <c r="P1875" s="46"/>
    </row>
    <row r="1876" spans="1:16" ht="9.75" customHeight="1">
      <c r="A1876" s="5"/>
      <c r="B1876" s="40" t="s">
        <v>297</v>
      </c>
      <c r="C1876" s="40"/>
      <c r="D1876" s="41"/>
      <c r="E1876" s="42"/>
      <c r="F1876" s="42"/>
      <c r="G1876" s="42"/>
      <c r="H1876" s="42"/>
      <c r="I1876" s="42"/>
      <c r="J1876" s="42"/>
      <c r="K1876" s="42"/>
      <c r="L1876" s="42"/>
      <c r="M1876" s="43"/>
      <c r="N1876" s="44"/>
      <c r="O1876" s="45"/>
      <c r="P1876" s="46"/>
    </row>
    <row r="1877" spans="1:16" ht="9.75" customHeight="1">
      <c r="A1877" s="5"/>
      <c r="B1877" s="40" t="s">
        <v>4</v>
      </c>
      <c r="C1877" s="40"/>
      <c r="D1877" s="41"/>
      <c r="E1877" s="42"/>
      <c r="F1877" s="42"/>
      <c r="G1877" s="42"/>
      <c r="H1877" s="42"/>
      <c r="I1877" s="42"/>
      <c r="J1877" s="42"/>
      <c r="K1877" s="42"/>
      <c r="L1877" s="42"/>
      <c r="M1877" s="43"/>
      <c r="N1877" s="44"/>
      <c r="O1877" s="45"/>
      <c r="P1877" s="46"/>
    </row>
    <row r="1878" spans="1:16" ht="9.75" customHeight="1">
      <c r="A1878" s="47"/>
      <c r="B1878" s="48" t="s">
        <v>5</v>
      </c>
      <c r="C1878" s="48">
        <f aca="true" t="shared" si="183" ref="C1878:M1878">SUM(C1863:C1867,C1873:C1877)</f>
        <v>119</v>
      </c>
      <c r="D1878" s="49">
        <f t="shared" si="183"/>
        <v>57</v>
      </c>
      <c r="E1878" s="50">
        <f t="shared" si="183"/>
        <v>30</v>
      </c>
      <c r="F1878" s="50">
        <f t="shared" si="183"/>
        <v>10</v>
      </c>
      <c r="G1878" s="50">
        <f t="shared" si="183"/>
        <v>12</v>
      </c>
      <c r="H1878" s="50">
        <f t="shared" si="183"/>
        <v>18</v>
      </c>
      <c r="I1878" s="50">
        <f t="shared" si="183"/>
        <v>19</v>
      </c>
      <c r="J1878" s="50">
        <f t="shared" si="183"/>
        <v>16</v>
      </c>
      <c r="K1878" s="50">
        <f t="shared" si="183"/>
        <v>24</v>
      </c>
      <c r="L1878" s="50">
        <f t="shared" si="183"/>
        <v>29</v>
      </c>
      <c r="M1878" s="51">
        <f t="shared" si="183"/>
        <v>43</v>
      </c>
      <c r="N1878" s="52">
        <f>MIN(D1878:M1878)</f>
        <v>10</v>
      </c>
      <c r="O1878" s="53">
        <f>C1878-N1878</f>
        <v>109</v>
      </c>
      <c r="P1878" s="54">
        <f>O1878/C1878</f>
        <v>0.9159663865546218</v>
      </c>
    </row>
    <row r="1879" spans="1:16" ht="9.75" customHeight="1">
      <c r="A1879" s="39" t="s">
        <v>101</v>
      </c>
      <c r="B1879" s="55" t="s">
        <v>0</v>
      </c>
      <c r="C1879" s="55"/>
      <c r="D1879" s="56"/>
      <c r="E1879" s="57"/>
      <c r="F1879" s="57"/>
      <c r="G1879" s="57"/>
      <c r="H1879" s="57"/>
      <c r="I1879" s="57"/>
      <c r="J1879" s="57"/>
      <c r="K1879" s="57"/>
      <c r="L1879" s="57"/>
      <c r="M1879" s="58"/>
      <c r="N1879" s="59"/>
      <c r="O1879" s="60"/>
      <c r="P1879" s="61"/>
    </row>
    <row r="1880" spans="1:16" ht="9.75" customHeight="1">
      <c r="A1880" s="5"/>
      <c r="B1880" s="40" t="s">
        <v>1</v>
      </c>
      <c r="C1880" s="40">
        <v>334</v>
      </c>
      <c r="D1880" s="41">
        <v>83</v>
      </c>
      <c r="E1880" s="42">
        <v>27</v>
      </c>
      <c r="F1880" s="42">
        <v>6</v>
      </c>
      <c r="G1880" s="42">
        <v>3</v>
      </c>
      <c r="H1880" s="42">
        <v>6</v>
      </c>
      <c r="I1880" s="42">
        <v>7</v>
      </c>
      <c r="J1880" s="42">
        <v>12</v>
      </c>
      <c r="K1880" s="42">
        <v>35</v>
      </c>
      <c r="L1880" s="42">
        <v>90</v>
      </c>
      <c r="M1880" s="43">
        <v>146</v>
      </c>
      <c r="N1880" s="44">
        <f>MIN(D1880:M1880)</f>
        <v>3</v>
      </c>
      <c r="O1880" s="45">
        <f>C1880-N1880</f>
        <v>331</v>
      </c>
      <c r="P1880" s="46">
        <f>O1880/C1880</f>
        <v>0.9910179640718563</v>
      </c>
    </row>
    <row r="1881" spans="1:16" ht="9.75" customHeight="1">
      <c r="A1881" s="5"/>
      <c r="B1881" s="40" t="s">
        <v>2</v>
      </c>
      <c r="C1881" s="40"/>
      <c r="D1881" s="41"/>
      <c r="E1881" s="42"/>
      <c r="F1881" s="42"/>
      <c r="G1881" s="42"/>
      <c r="H1881" s="42"/>
      <c r="I1881" s="42"/>
      <c r="J1881" s="42"/>
      <c r="K1881" s="42"/>
      <c r="L1881" s="42"/>
      <c r="M1881" s="43"/>
      <c r="N1881" s="44"/>
      <c r="O1881" s="45"/>
      <c r="P1881" s="46"/>
    </row>
    <row r="1882" spans="1:16" ht="9.75" customHeight="1">
      <c r="A1882" s="5"/>
      <c r="B1882" s="40" t="s">
        <v>495</v>
      </c>
      <c r="C1882" s="40"/>
      <c r="D1882" s="41"/>
      <c r="E1882" s="42"/>
      <c r="F1882" s="42"/>
      <c r="G1882" s="42"/>
      <c r="H1882" s="42"/>
      <c r="I1882" s="42"/>
      <c r="J1882" s="42"/>
      <c r="K1882" s="42"/>
      <c r="L1882" s="42"/>
      <c r="M1882" s="43"/>
      <c r="N1882" s="44"/>
      <c r="O1882" s="45"/>
      <c r="P1882" s="46"/>
    </row>
    <row r="1883" spans="1:16" ht="9.75" customHeight="1">
      <c r="A1883" s="5"/>
      <c r="B1883" s="40" t="s">
        <v>3</v>
      </c>
      <c r="C1883" s="40"/>
      <c r="D1883" s="41"/>
      <c r="E1883" s="42"/>
      <c r="F1883" s="42"/>
      <c r="G1883" s="42"/>
      <c r="H1883" s="42"/>
      <c r="I1883" s="42"/>
      <c r="J1883" s="42"/>
      <c r="K1883" s="42"/>
      <c r="L1883" s="42"/>
      <c r="M1883" s="43"/>
      <c r="N1883" s="44"/>
      <c r="O1883" s="45"/>
      <c r="P1883" s="46"/>
    </row>
    <row r="1884" spans="1:16" ht="9.75" customHeight="1">
      <c r="A1884" s="5"/>
      <c r="B1884" s="40" t="s">
        <v>398</v>
      </c>
      <c r="C1884" s="40">
        <v>1</v>
      </c>
      <c r="D1884" s="41">
        <v>0</v>
      </c>
      <c r="E1884" s="42">
        <v>0</v>
      </c>
      <c r="F1884" s="42">
        <v>0</v>
      </c>
      <c r="G1884" s="42">
        <v>0</v>
      </c>
      <c r="H1884" s="42">
        <v>0</v>
      </c>
      <c r="I1884" s="42">
        <v>0</v>
      </c>
      <c r="J1884" s="42">
        <v>0</v>
      </c>
      <c r="K1884" s="42">
        <v>1</v>
      </c>
      <c r="L1884" s="42">
        <v>0</v>
      </c>
      <c r="M1884" s="43">
        <v>1</v>
      </c>
      <c r="N1884" s="44">
        <f>MIN(D1884:M1884)</f>
        <v>0</v>
      </c>
      <c r="O1884" s="45">
        <f>C1884-N1884</f>
        <v>1</v>
      </c>
      <c r="P1884" s="46">
        <f>O1884/C1884</f>
        <v>1</v>
      </c>
    </row>
    <row r="1885" spans="1:16" ht="9.75" customHeight="1">
      <c r="A1885" s="5"/>
      <c r="B1885" s="40" t="s">
        <v>300</v>
      </c>
      <c r="C1885" s="40"/>
      <c r="D1885" s="41"/>
      <c r="E1885" s="42"/>
      <c r="F1885" s="42"/>
      <c r="G1885" s="42"/>
      <c r="H1885" s="42"/>
      <c r="I1885" s="42"/>
      <c r="J1885" s="42"/>
      <c r="K1885" s="42"/>
      <c r="L1885" s="42"/>
      <c r="M1885" s="43"/>
      <c r="N1885" s="44"/>
      <c r="O1885" s="45"/>
      <c r="P1885" s="46"/>
    </row>
    <row r="1886" spans="1:16" ht="9.75" customHeight="1">
      <c r="A1886" s="5"/>
      <c r="B1886" s="40" t="s">
        <v>300</v>
      </c>
      <c r="C1886" s="40"/>
      <c r="D1886" s="41"/>
      <c r="E1886" s="42"/>
      <c r="F1886" s="42"/>
      <c r="G1886" s="42"/>
      <c r="H1886" s="42"/>
      <c r="I1886" s="42"/>
      <c r="J1886" s="42"/>
      <c r="K1886" s="42"/>
      <c r="L1886" s="42"/>
      <c r="M1886" s="43"/>
      <c r="N1886" s="44"/>
      <c r="O1886" s="45"/>
      <c r="P1886" s="46"/>
    </row>
    <row r="1887" spans="1:16" ht="9.75" customHeight="1">
      <c r="A1887" s="5"/>
      <c r="B1887" s="40" t="s">
        <v>300</v>
      </c>
      <c r="C1887" s="40"/>
      <c r="D1887" s="41"/>
      <c r="E1887" s="42"/>
      <c r="F1887" s="42"/>
      <c r="G1887" s="42"/>
      <c r="H1887" s="42"/>
      <c r="I1887" s="42"/>
      <c r="J1887" s="42"/>
      <c r="K1887" s="42"/>
      <c r="L1887" s="42"/>
      <c r="M1887" s="43"/>
      <c r="N1887" s="44"/>
      <c r="O1887" s="45"/>
      <c r="P1887" s="46"/>
    </row>
    <row r="1888" spans="1:16" ht="9.75" customHeight="1">
      <c r="A1888" s="5"/>
      <c r="B1888" s="40" t="s">
        <v>300</v>
      </c>
      <c r="C1888" s="40"/>
      <c r="D1888" s="41"/>
      <c r="E1888" s="42"/>
      <c r="F1888" s="42"/>
      <c r="G1888" s="42"/>
      <c r="H1888" s="42"/>
      <c r="I1888" s="42"/>
      <c r="J1888" s="42"/>
      <c r="K1888" s="42"/>
      <c r="L1888" s="42"/>
      <c r="M1888" s="43"/>
      <c r="N1888" s="44"/>
      <c r="O1888" s="45"/>
      <c r="P1888" s="46"/>
    </row>
    <row r="1889" spans="1:16" ht="9.75" customHeight="1">
      <c r="A1889" s="5"/>
      <c r="B1889" s="40" t="s">
        <v>301</v>
      </c>
      <c r="C1889" s="40">
        <f aca="true" t="shared" si="184" ref="C1889:M1889">SUM(C1884:C1888)</f>
        <v>1</v>
      </c>
      <c r="D1889" s="41">
        <f t="shared" si="184"/>
        <v>0</v>
      </c>
      <c r="E1889" s="42">
        <f t="shared" si="184"/>
        <v>0</v>
      </c>
      <c r="F1889" s="42">
        <f t="shared" si="184"/>
        <v>0</v>
      </c>
      <c r="G1889" s="42">
        <f t="shared" si="184"/>
        <v>0</v>
      </c>
      <c r="H1889" s="42">
        <f t="shared" si="184"/>
        <v>0</v>
      </c>
      <c r="I1889" s="42">
        <f t="shared" si="184"/>
        <v>0</v>
      </c>
      <c r="J1889" s="42">
        <f t="shared" si="184"/>
        <v>0</v>
      </c>
      <c r="K1889" s="42">
        <f t="shared" si="184"/>
        <v>1</v>
      </c>
      <c r="L1889" s="42">
        <f t="shared" si="184"/>
        <v>0</v>
      </c>
      <c r="M1889" s="43">
        <f t="shared" si="184"/>
        <v>1</v>
      </c>
      <c r="N1889" s="44">
        <f>MIN(D1889:M1889)</f>
        <v>0</v>
      </c>
      <c r="O1889" s="45">
        <f>C1889-N1889</f>
        <v>1</v>
      </c>
      <c r="P1889" s="46">
        <f>O1889/C1889</f>
        <v>1</v>
      </c>
    </row>
    <row r="1890" spans="1:16" ht="9.75" customHeight="1">
      <c r="A1890" s="5"/>
      <c r="B1890" s="40" t="s">
        <v>109</v>
      </c>
      <c r="C1890" s="40">
        <v>11</v>
      </c>
      <c r="D1890" s="41">
        <v>6</v>
      </c>
      <c r="E1890" s="42">
        <v>4</v>
      </c>
      <c r="F1890" s="42">
        <v>2</v>
      </c>
      <c r="G1890" s="42">
        <v>3</v>
      </c>
      <c r="H1890" s="42">
        <v>3</v>
      </c>
      <c r="I1890" s="42">
        <v>4</v>
      </c>
      <c r="J1890" s="42">
        <v>4</v>
      </c>
      <c r="K1890" s="42">
        <v>4</v>
      </c>
      <c r="L1890" s="42">
        <v>4</v>
      </c>
      <c r="M1890" s="43">
        <v>7</v>
      </c>
      <c r="N1890" s="44">
        <f>MIN(D1890:M1890)</f>
        <v>2</v>
      </c>
      <c r="O1890" s="45">
        <f>C1890-N1890</f>
        <v>9</v>
      </c>
      <c r="P1890" s="46">
        <f>O1890/C1890</f>
        <v>0.8181818181818182</v>
      </c>
    </row>
    <row r="1891" spans="1:16" ht="9.75" customHeight="1">
      <c r="A1891" s="5"/>
      <c r="B1891" s="40" t="s">
        <v>296</v>
      </c>
      <c r="C1891" s="40"/>
      <c r="D1891" s="41"/>
      <c r="E1891" s="42"/>
      <c r="F1891" s="42"/>
      <c r="G1891" s="42"/>
      <c r="H1891" s="42"/>
      <c r="I1891" s="42"/>
      <c r="J1891" s="42"/>
      <c r="K1891" s="42"/>
      <c r="L1891" s="42"/>
      <c r="M1891" s="43"/>
      <c r="N1891" s="44"/>
      <c r="O1891" s="45"/>
      <c r="P1891" s="46"/>
    </row>
    <row r="1892" spans="1:16" ht="9.75" customHeight="1">
      <c r="A1892" s="5"/>
      <c r="B1892" s="40" t="s">
        <v>297</v>
      </c>
      <c r="C1892" s="40"/>
      <c r="D1892" s="41"/>
      <c r="E1892" s="42"/>
      <c r="F1892" s="42"/>
      <c r="G1892" s="42"/>
      <c r="H1892" s="42"/>
      <c r="I1892" s="42"/>
      <c r="J1892" s="42"/>
      <c r="K1892" s="42"/>
      <c r="L1892" s="42"/>
      <c r="M1892" s="43"/>
      <c r="N1892" s="44"/>
      <c r="O1892" s="45"/>
      <c r="P1892" s="46"/>
    </row>
    <row r="1893" spans="1:16" ht="9.75" customHeight="1">
      <c r="A1893" s="5"/>
      <c r="B1893" s="40" t="s">
        <v>4</v>
      </c>
      <c r="C1893" s="40">
        <v>1</v>
      </c>
      <c r="D1893" s="41">
        <v>1</v>
      </c>
      <c r="E1893" s="42">
        <v>0</v>
      </c>
      <c r="F1893" s="42">
        <v>0</v>
      </c>
      <c r="G1893" s="42">
        <v>1</v>
      </c>
      <c r="H1893" s="42">
        <v>1</v>
      </c>
      <c r="I1893" s="42">
        <v>1</v>
      </c>
      <c r="J1893" s="42">
        <v>1</v>
      </c>
      <c r="K1893" s="42">
        <v>1</v>
      </c>
      <c r="L1893" s="42">
        <v>1</v>
      </c>
      <c r="M1893" s="43">
        <v>0</v>
      </c>
      <c r="N1893" s="44">
        <f>MIN(D1893:M1893)</f>
        <v>0</v>
      </c>
      <c r="O1893" s="45">
        <f>C1893-N1893</f>
        <v>1</v>
      </c>
      <c r="P1893" s="46">
        <f>O1893/C1893</f>
        <v>1</v>
      </c>
    </row>
    <row r="1894" spans="1:16" ht="9.75" customHeight="1">
      <c r="A1894" s="47"/>
      <c r="B1894" s="48" t="s">
        <v>5</v>
      </c>
      <c r="C1894" s="48">
        <f aca="true" t="shared" si="185" ref="C1894:M1894">SUM(C1879:C1883,C1889:C1893)</f>
        <v>347</v>
      </c>
      <c r="D1894" s="49">
        <f t="shared" si="185"/>
        <v>90</v>
      </c>
      <c r="E1894" s="50">
        <f t="shared" si="185"/>
        <v>31</v>
      </c>
      <c r="F1894" s="50">
        <f t="shared" si="185"/>
        <v>8</v>
      </c>
      <c r="G1894" s="50">
        <f t="shared" si="185"/>
        <v>7</v>
      </c>
      <c r="H1894" s="50">
        <f t="shared" si="185"/>
        <v>10</v>
      </c>
      <c r="I1894" s="50">
        <f t="shared" si="185"/>
        <v>12</v>
      </c>
      <c r="J1894" s="50">
        <f t="shared" si="185"/>
        <v>17</v>
      </c>
      <c r="K1894" s="50">
        <f t="shared" si="185"/>
        <v>41</v>
      </c>
      <c r="L1894" s="50">
        <f t="shared" si="185"/>
        <v>95</v>
      </c>
      <c r="M1894" s="51">
        <f t="shared" si="185"/>
        <v>154</v>
      </c>
      <c r="N1894" s="52">
        <f>MIN(D1894:M1894)</f>
        <v>7</v>
      </c>
      <c r="O1894" s="53">
        <f>C1894-N1894</f>
        <v>340</v>
      </c>
      <c r="P1894" s="54">
        <f>O1894/C1894</f>
        <v>0.9798270893371758</v>
      </c>
    </row>
    <row r="1895" spans="1:16" ht="9.75" customHeight="1">
      <c r="A1895" s="39" t="s">
        <v>102</v>
      </c>
      <c r="B1895" s="55" t="s">
        <v>0</v>
      </c>
      <c r="C1895" s="55"/>
      <c r="D1895" s="56"/>
      <c r="E1895" s="57"/>
      <c r="F1895" s="57"/>
      <c r="G1895" s="57"/>
      <c r="H1895" s="57"/>
      <c r="I1895" s="57"/>
      <c r="J1895" s="57"/>
      <c r="K1895" s="57"/>
      <c r="L1895" s="57"/>
      <c r="M1895" s="58"/>
      <c r="N1895" s="59"/>
      <c r="O1895" s="60"/>
      <c r="P1895" s="61"/>
    </row>
    <row r="1896" spans="1:16" ht="9.75" customHeight="1">
      <c r="A1896" s="5"/>
      <c r="B1896" s="40" t="s">
        <v>1</v>
      </c>
      <c r="C1896" s="40"/>
      <c r="D1896" s="41"/>
      <c r="E1896" s="42"/>
      <c r="F1896" s="42"/>
      <c r="G1896" s="42"/>
      <c r="H1896" s="42"/>
      <c r="I1896" s="42"/>
      <c r="J1896" s="42"/>
      <c r="K1896" s="42"/>
      <c r="L1896" s="42"/>
      <c r="M1896" s="43"/>
      <c r="N1896" s="44"/>
      <c r="O1896" s="45"/>
      <c r="P1896" s="46"/>
    </row>
    <row r="1897" spans="1:16" ht="9.75" customHeight="1">
      <c r="A1897" s="5"/>
      <c r="B1897" s="40" t="s">
        <v>2</v>
      </c>
      <c r="C1897" s="40"/>
      <c r="D1897" s="41"/>
      <c r="E1897" s="42"/>
      <c r="F1897" s="42"/>
      <c r="G1897" s="42"/>
      <c r="H1897" s="42"/>
      <c r="I1897" s="42"/>
      <c r="J1897" s="42"/>
      <c r="K1897" s="42"/>
      <c r="L1897" s="42"/>
      <c r="M1897" s="43"/>
      <c r="N1897" s="44"/>
      <c r="O1897" s="45"/>
      <c r="P1897" s="46"/>
    </row>
    <row r="1898" spans="1:16" ht="9.75" customHeight="1">
      <c r="A1898" s="5"/>
      <c r="B1898" s="40" t="s">
        <v>495</v>
      </c>
      <c r="C1898" s="40"/>
      <c r="D1898" s="41"/>
      <c r="E1898" s="42"/>
      <c r="F1898" s="42"/>
      <c r="G1898" s="42"/>
      <c r="H1898" s="42"/>
      <c r="I1898" s="42"/>
      <c r="J1898" s="42"/>
      <c r="K1898" s="42"/>
      <c r="L1898" s="42"/>
      <c r="M1898" s="43"/>
      <c r="N1898" s="44"/>
      <c r="O1898" s="45"/>
      <c r="P1898" s="46"/>
    </row>
    <row r="1899" spans="1:16" ht="9.75" customHeight="1">
      <c r="A1899" s="5"/>
      <c r="B1899" s="40" t="s">
        <v>3</v>
      </c>
      <c r="C1899" s="40"/>
      <c r="D1899" s="41"/>
      <c r="E1899" s="42"/>
      <c r="F1899" s="42"/>
      <c r="G1899" s="42"/>
      <c r="H1899" s="42"/>
      <c r="I1899" s="42"/>
      <c r="J1899" s="42"/>
      <c r="K1899" s="42"/>
      <c r="L1899" s="42"/>
      <c r="M1899" s="43"/>
      <c r="N1899" s="44"/>
      <c r="O1899" s="45"/>
      <c r="P1899" s="46"/>
    </row>
    <row r="1900" spans="1:16" ht="9.75" customHeight="1">
      <c r="A1900" s="5"/>
      <c r="B1900" s="40" t="s">
        <v>300</v>
      </c>
      <c r="C1900" s="40"/>
      <c r="D1900" s="41"/>
      <c r="E1900" s="42"/>
      <c r="F1900" s="42"/>
      <c r="G1900" s="42"/>
      <c r="H1900" s="42"/>
      <c r="I1900" s="42"/>
      <c r="J1900" s="42"/>
      <c r="K1900" s="42"/>
      <c r="L1900" s="42"/>
      <c r="M1900" s="43"/>
      <c r="N1900" s="44"/>
      <c r="O1900" s="45"/>
      <c r="P1900" s="46"/>
    </row>
    <row r="1901" spans="1:16" ht="9.75" customHeight="1">
      <c r="A1901" s="5"/>
      <c r="B1901" s="40" t="s">
        <v>300</v>
      </c>
      <c r="C1901" s="40"/>
      <c r="D1901" s="41"/>
      <c r="E1901" s="42"/>
      <c r="F1901" s="42"/>
      <c r="G1901" s="42"/>
      <c r="H1901" s="42"/>
      <c r="I1901" s="42"/>
      <c r="J1901" s="42"/>
      <c r="K1901" s="42"/>
      <c r="L1901" s="42"/>
      <c r="M1901" s="43"/>
      <c r="N1901" s="44"/>
      <c r="O1901" s="45"/>
      <c r="P1901" s="46"/>
    </row>
    <row r="1902" spans="1:16" ht="9.75" customHeight="1">
      <c r="A1902" s="5"/>
      <c r="B1902" s="40" t="s">
        <v>300</v>
      </c>
      <c r="C1902" s="40"/>
      <c r="D1902" s="41"/>
      <c r="E1902" s="42"/>
      <c r="F1902" s="42"/>
      <c r="G1902" s="42"/>
      <c r="H1902" s="42"/>
      <c r="I1902" s="42"/>
      <c r="J1902" s="42"/>
      <c r="K1902" s="42"/>
      <c r="L1902" s="42"/>
      <c r="M1902" s="43"/>
      <c r="N1902" s="44"/>
      <c r="O1902" s="45"/>
      <c r="P1902" s="46"/>
    </row>
    <row r="1903" spans="1:16" ht="9.75" customHeight="1">
      <c r="A1903" s="5"/>
      <c r="B1903" s="40" t="s">
        <v>300</v>
      </c>
      <c r="C1903" s="40"/>
      <c r="D1903" s="41"/>
      <c r="E1903" s="42"/>
      <c r="F1903" s="42"/>
      <c r="G1903" s="42"/>
      <c r="H1903" s="42"/>
      <c r="I1903" s="42"/>
      <c r="J1903" s="42"/>
      <c r="K1903" s="42"/>
      <c r="L1903" s="42"/>
      <c r="M1903" s="43"/>
      <c r="N1903" s="44"/>
      <c r="O1903" s="45"/>
      <c r="P1903" s="46"/>
    </row>
    <row r="1904" spans="1:16" ht="9.75" customHeight="1">
      <c r="A1904" s="5"/>
      <c r="B1904" s="40" t="s">
        <v>300</v>
      </c>
      <c r="C1904" s="40"/>
      <c r="D1904" s="41"/>
      <c r="E1904" s="42"/>
      <c r="F1904" s="42"/>
      <c r="G1904" s="42"/>
      <c r="H1904" s="42"/>
      <c r="I1904" s="42"/>
      <c r="J1904" s="42"/>
      <c r="K1904" s="42"/>
      <c r="L1904" s="42"/>
      <c r="M1904" s="43"/>
      <c r="N1904" s="44"/>
      <c r="O1904" s="45"/>
      <c r="P1904" s="46"/>
    </row>
    <row r="1905" spans="1:16" ht="9.75" customHeight="1">
      <c r="A1905" s="5"/>
      <c r="B1905" s="40" t="s">
        <v>301</v>
      </c>
      <c r="C1905" s="40"/>
      <c r="D1905" s="41"/>
      <c r="E1905" s="42"/>
      <c r="F1905" s="42"/>
      <c r="G1905" s="42"/>
      <c r="H1905" s="42"/>
      <c r="I1905" s="42"/>
      <c r="J1905" s="42"/>
      <c r="K1905" s="42"/>
      <c r="L1905" s="42"/>
      <c r="M1905" s="43"/>
      <c r="N1905" s="44"/>
      <c r="O1905" s="45"/>
      <c r="P1905" s="46"/>
    </row>
    <row r="1906" spans="1:16" ht="9.75" customHeight="1">
      <c r="A1906" s="5"/>
      <c r="B1906" s="40" t="s">
        <v>109</v>
      </c>
      <c r="C1906" s="40"/>
      <c r="D1906" s="41"/>
      <c r="E1906" s="42"/>
      <c r="F1906" s="42"/>
      <c r="G1906" s="42"/>
      <c r="H1906" s="42"/>
      <c r="I1906" s="42"/>
      <c r="J1906" s="42"/>
      <c r="K1906" s="42"/>
      <c r="L1906" s="42"/>
      <c r="M1906" s="43"/>
      <c r="N1906" s="44"/>
      <c r="O1906" s="45"/>
      <c r="P1906" s="46"/>
    </row>
    <row r="1907" spans="1:16" ht="9.75" customHeight="1">
      <c r="A1907" s="5"/>
      <c r="B1907" s="40" t="s">
        <v>296</v>
      </c>
      <c r="C1907" s="40"/>
      <c r="D1907" s="41"/>
      <c r="E1907" s="42"/>
      <c r="F1907" s="42"/>
      <c r="G1907" s="42"/>
      <c r="H1907" s="42"/>
      <c r="I1907" s="42"/>
      <c r="J1907" s="42"/>
      <c r="K1907" s="42"/>
      <c r="L1907" s="42"/>
      <c r="M1907" s="43"/>
      <c r="N1907" s="44"/>
      <c r="O1907" s="45"/>
      <c r="P1907" s="46"/>
    </row>
    <row r="1908" spans="1:16" ht="9.75" customHeight="1">
      <c r="A1908" s="5"/>
      <c r="B1908" s="40" t="s">
        <v>297</v>
      </c>
      <c r="C1908" s="40">
        <v>12</v>
      </c>
      <c r="D1908" s="41">
        <v>8</v>
      </c>
      <c r="E1908" s="42">
        <v>6</v>
      </c>
      <c r="F1908" s="42">
        <v>6</v>
      </c>
      <c r="G1908" s="42">
        <v>6</v>
      </c>
      <c r="H1908" s="42">
        <v>7</v>
      </c>
      <c r="I1908" s="42">
        <v>7</v>
      </c>
      <c r="J1908" s="42">
        <v>7</v>
      </c>
      <c r="K1908" s="42">
        <v>8</v>
      </c>
      <c r="L1908" s="42">
        <v>8</v>
      </c>
      <c r="M1908" s="43">
        <v>9</v>
      </c>
      <c r="N1908" s="44">
        <f>MIN(D1908:M1908)</f>
        <v>6</v>
      </c>
      <c r="O1908" s="45">
        <f>C1908-N1908</f>
        <v>6</v>
      </c>
      <c r="P1908" s="46">
        <f>O1908/C1908</f>
        <v>0.5</v>
      </c>
    </row>
    <row r="1909" spans="1:16" ht="9.75" customHeight="1">
      <c r="A1909" s="5"/>
      <c r="B1909" s="40" t="s">
        <v>4</v>
      </c>
      <c r="C1909" s="40">
        <v>1</v>
      </c>
      <c r="D1909" s="41">
        <v>1</v>
      </c>
      <c r="E1909" s="42">
        <v>1</v>
      </c>
      <c r="F1909" s="42">
        <v>1</v>
      </c>
      <c r="G1909" s="42">
        <v>1</v>
      </c>
      <c r="H1909" s="42">
        <v>1</v>
      </c>
      <c r="I1909" s="42">
        <v>0</v>
      </c>
      <c r="J1909" s="42">
        <v>1</v>
      </c>
      <c r="K1909" s="42">
        <v>1</v>
      </c>
      <c r="L1909" s="42">
        <v>1</v>
      </c>
      <c r="M1909" s="43">
        <v>1</v>
      </c>
      <c r="N1909" s="44">
        <f>MIN(D1909:M1909)</f>
        <v>0</v>
      </c>
      <c r="O1909" s="45">
        <f>C1909-N1909</f>
        <v>1</v>
      </c>
      <c r="P1909" s="46">
        <f>O1909/C1909</f>
        <v>1</v>
      </c>
    </row>
    <row r="1910" spans="1:16" ht="9.75" customHeight="1">
      <c r="A1910" s="47"/>
      <c r="B1910" s="48" t="s">
        <v>5</v>
      </c>
      <c r="C1910" s="48">
        <f aca="true" t="shared" si="186" ref="C1910:M1910">SUM(C1895:C1899,C1905:C1909)</f>
        <v>13</v>
      </c>
      <c r="D1910" s="49">
        <f t="shared" si="186"/>
        <v>9</v>
      </c>
      <c r="E1910" s="50">
        <f t="shared" si="186"/>
        <v>7</v>
      </c>
      <c r="F1910" s="50">
        <f t="shared" si="186"/>
        <v>7</v>
      </c>
      <c r="G1910" s="50">
        <f t="shared" si="186"/>
        <v>7</v>
      </c>
      <c r="H1910" s="50">
        <f t="shared" si="186"/>
        <v>8</v>
      </c>
      <c r="I1910" s="50">
        <f t="shared" si="186"/>
        <v>7</v>
      </c>
      <c r="J1910" s="50">
        <f t="shared" si="186"/>
        <v>8</v>
      </c>
      <c r="K1910" s="50">
        <f t="shared" si="186"/>
        <v>9</v>
      </c>
      <c r="L1910" s="50">
        <f t="shared" si="186"/>
        <v>9</v>
      </c>
      <c r="M1910" s="51">
        <f t="shared" si="186"/>
        <v>10</v>
      </c>
      <c r="N1910" s="52">
        <f>MIN(D1910:M1910)</f>
        <v>7</v>
      </c>
      <c r="O1910" s="53">
        <f>C1910-N1910</f>
        <v>6</v>
      </c>
      <c r="P1910" s="54">
        <f>O1910/C1910</f>
        <v>0.46153846153846156</v>
      </c>
    </row>
    <row r="1911" spans="1:16" ht="9.75" customHeight="1">
      <c r="A1911" s="39" t="s">
        <v>103</v>
      </c>
      <c r="B1911" s="55" t="s">
        <v>0</v>
      </c>
      <c r="C1911" s="55"/>
      <c r="D1911" s="56"/>
      <c r="E1911" s="57"/>
      <c r="F1911" s="57"/>
      <c r="G1911" s="57"/>
      <c r="H1911" s="57"/>
      <c r="I1911" s="57"/>
      <c r="J1911" s="57"/>
      <c r="K1911" s="57"/>
      <c r="L1911" s="57"/>
      <c r="M1911" s="58"/>
      <c r="N1911" s="59"/>
      <c r="O1911" s="60"/>
      <c r="P1911" s="61"/>
    </row>
    <row r="1912" spans="1:16" ht="9.75" customHeight="1">
      <c r="A1912" s="5"/>
      <c r="B1912" s="40" t="s">
        <v>1</v>
      </c>
      <c r="C1912" s="40"/>
      <c r="D1912" s="41"/>
      <c r="E1912" s="42"/>
      <c r="F1912" s="42"/>
      <c r="G1912" s="42"/>
      <c r="H1912" s="42"/>
      <c r="I1912" s="42"/>
      <c r="J1912" s="42"/>
      <c r="K1912" s="42"/>
      <c r="L1912" s="42"/>
      <c r="M1912" s="43"/>
      <c r="N1912" s="44"/>
      <c r="O1912" s="45"/>
      <c r="P1912" s="46"/>
    </row>
    <row r="1913" spans="1:16" ht="9.75" customHeight="1">
      <c r="A1913" s="5"/>
      <c r="B1913" s="40" t="s">
        <v>2</v>
      </c>
      <c r="C1913" s="40"/>
      <c r="D1913" s="41"/>
      <c r="E1913" s="42"/>
      <c r="F1913" s="42"/>
      <c r="G1913" s="42"/>
      <c r="H1913" s="42"/>
      <c r="I1913" s="42"/>
      <c r="J1913" s="42"/>
      <c r="K1913" s="42"/>
      <c r="L1913" s="42"/>
      <c r="M1913" s="43"/>
      <c r="N1913" s="44"/>
      <c r="O1913" s="45"/>
      <c r="P1913" s="46"/>
    </row>
    <row r="1914" spans="1:16" ht="9.75" customHeight="1">
      <c r="A1914" s="5"/>
      <c r="B1914" s="40" t="s">
        <v>495</v>
      </c>
      <c r="C1914" s="40">
        <v>8</v>
      </c>
      <c r="D1914" s="41">
        <v>7</v>
      </c>
      <c r="E1914" s="42">
        <v>6</v>
      </c>
      <c r="F1914" s="42">
        <v>6</v>
      </c>
      <c r="G1914" s="42">
        <v>6</v>
      </c>
      <c r="H1914" s="42">
        <v>6</v>
      </c>
      <c r="I1914" s="42">
        <v>6</v>
      </c>
      <c r="J1914" s="42">
        <v>7</v>
      </c>
      <c r="K1914" s="42">
        <v>6</v>
      </c>
      <c r="L1914" s="42">
        <v>6</v>
      </c>
      <c r="M1914" s="43">
        <v>7</v>
      </c>
      <c r="N1914" s="44">
        <f>MIN(D1914:M1914)</f>
        <v>6</v>
      </c>
      <c r="O1914" s="45">
        <f>C1914-N1914</f>
        <v>2</v>
      </c>
      <c r="P1914" s="46">
        <f>O1914/C1914</f>
        <v>0.25</v>
      </c>
    </row>
    <row r="1915" spans="1:16" ht="9.75" customHeight="1">
      <c r="A1915" s="5"/>
      <c r="B1915" s="40" t="s">
        <v>3</v>
      </c>
      <c r="C1915" s="40"/>
      <c r="D1915" s="41"/>
      <c r="E1915" s="42"/>
      <c r="F1915" s="42"/>
      <c r="G1915" s="42"/>
      <c r="H1915" s="42"/>
      <c r="I1915" s="42"/>
      <c r="J1915" s="42"/>
      <c r="K1915" s="42"/>
      <c r="L1915" s="42"/>
      <c r="M1915" s="43"/>
      <c r="N1915" s="44"/>
      <c r="O1915" s="45"/>
      <c r="P1915" s="46"/>
    </row>
    <row r="1916" spans="1:16" ht="9.75" customHeight="1">
      <c r="A1916" s="5"/>
      <c r="B1916" s="40" t="s">
        <v>300</v>
      </c>
      <c r="C1916" s="40"/>
      <c r="D1916" s="41"/>
      <c r="E1916" s="42"/>
      <c r="F1916" s="42"/>
      <c r="G1916" s="42"/>
      <c r="H1916" s="42"/>
      <c r="I1916" s="42"/>
      <c r="J1916" s="42"/>
      <c r="K1916" s="42"/>
      <c r="L1916" s="42"/>
      <c r="M1916" s="43"/>
      <c r="N1916" s="44"/>
      <c r="O1916" s="45"/>
      <c r="P1916" s="46"/>
    </row>
    <row r="1917" spans="1:16" ht="9.75" customHeight="1">
      <c r="A1917" s="5"/>
      <c r="B1917" s="40" t="s">
        <v>300</v>
      </c>
      <c r="C1917" s="40"/>
      <c r="D1917" s="41"/>
      <c r="E1917" s="42"/>
      <c r="F1917" s="42"/>
      <c r="G1917" s="42"/>
      <c r="H1917" s="42"/>
      <c r="I1917" s="42"/>
      <c r="J1917" s="42"/>
      <c r="K1917" s="42"/>
      <c r="L1917" s="42"/>
      <c r="M1917" s="43"/>
      <c r="N1917" s="44"/>
      <c r="O1917" s="45"/>
      <c r="P1917" s="46"/>
    </row>
    <row r="1918" spans="1:16" ht="9.75" customHeight="1">
      <c r="A1918" s="5"/>
      <c r="B1918" s="40" t="s">
        <v>300</v>
      </c>
      <c r="C1918" s="40"/>
      <c r="D1918" s="41"/>
      <c r="E1918" s="42"/>
      <c r="F1918" s="42"/>
      <c r="G1918" s="42"/>
      <c r="H1918" s="42"/>
      <c r="I1918" s="42"/>
      <c r="J1918" s="42"/>
      <c r="K1918" s="42"/>
      <c r="L1918" s="42"/>
      <c r="M1918" s="43"/>
      <c r="N1918" s="44"/>
      <c r="O1918" s="45"/>
      <c r="P1918" s="46"/>
    </row>
    <row r="1919" spans="1:16" ht="9.75" customHeight="1">
      <c r="A1919" s="5"/>
      <c r="B1919" s="40" t="s">
        <v>300</v>
      </c>
      <c r="C1919" s="40"/>
      <c r="D1919" s="41"/>
      <c r="E1919" s="42"/>
      <c r="F1919" s="42"/>
      <c r="G1919" s="42"/>
      <c r="H1919" s="42"/>
      <c r="I1919" s="42"/>
      <c r="J1919" s="42"/>
      <c r="K1919" s="42"/>
      <c r="L1919" s="42"/>
      <c r="M1919" s="43"/>
      <c r="N1919" s="44"/>
      <c r="O1919" s="45"/>
      <c r="P1919" s="46"/>
    </row>
    <row r="1920" spans="1:16" ht="9.75" customHeight="1">
      <c r="A1920" s="5"/>
      <c r="B1920" s="40" t="s">
        <v>300</v>
      </c>
      <c r="C1920" s="40"/>
      <c r="D1920" s="41"/>
      <c r="E1920" s="42"/>
      <c r="F1920" s="42"/>
      <c r="G1920" s="42"/>
      <c r="H1920" s="42"/>
      <c r="I1920" s="42"/>
      <c r="J1920" s="42"/>
      <c r="K1920" s="42"/>
      <c r="L1920" s="42"/>
      <c r="M1920" s="43"/>
      <c r="N1920" s="44"/>
      <c r="O1920" s="45"/>
      <c r="P1920" s="46"/>
    </row>
    <row r="1921" spans="1:16" ht="9.75" customHeight="1">
      <c r="A1921" s="5"/>
      <c r="B1921" s="40" t="s">
        <v>301</v>
      </c>
      <c r="C1921" s="40"/>
      <c r="D1921" s="41"/>
      <c r="E1921" s="42"/>
      <c r="F1921" s="42"/>
      <c r="G1921" s="42"/>
      <c r="H1921" s="42"/>
      <c r="I1921" s="42"/>
      <c r="J1921" s="42"/>
      <c r="K1921" s="42"/>
      <c r="L1921" s="42"/>
      <c r="M1921" s="43"/>
      <c r="N1921" s="44"/>
      <c r="O1921" s="45"/>
      <c r="P1921" s="46"/>
    </row>
    <row r="1922" spans="1:16" ht="9.75" customHeight="1">
      <c r="A1922" s="5"/>
      <c r="B1922" s="40" t="s">
        <v>109</v>
      </c>
      <c r="C1922" s="40"/>
      <c r="D1922" s="41"/>
      <c r="E1922" s="42"/>
      <c r="F1922" s="42"/>
      <c r="G1922" s="42"/>
      <c r="H1922" s="42"/>
      <c r="I1922" s="42"/>
      <c r="J1922" s="42"/>
      <c r="K1922" s="42"/>
      <c r="L1922" s="42"/>
      <c r="M1922" s="43"/>
      <c r="N1922" s="44"/>
      <c r="O1922" s="45"/>
      <c r="P1922" s="46"/>
    </row>
    <row r="1923" spans="1:16" ht="9.75" customHeight="1">
      <c r="A1923" s="5"/>
      <c r="B1923" s="40" t="s">
        <v>296</v>
      </c>
      <c r="C1923" s="40"/>
      <c r="D1923" s="41"/>
      <c r="E1923" s="42"/>
      <c r="F1923" s="42"/>
      <c r="G1923" s="42"/>
      <c r="H1923" s="42"/>
      <c r="I1923" s="42"/>
      <c r="J1923" s="42"/>
      <c r="K1923" s="42"/>
      <c r="L1923" s="42"/>
      <c r="M1923" s="43"/>
      <c r="N1923" s="44"/>
      <c r="O1923" s="45"/>
      <c r="P1923" s="46"/>
    </row>
    <row r="1924" spans="1:16" ht="9.75" customHeight="1">
      <c r="A1924" s="5"/>
      <c r="B1924" s="40" t="s">
        <v>297</v>
      </c>
      <c r="C1924" s="40"/>
      <c r="D1924" s="41"/>
      <c r="E1924" s="42"/>
      <c r="F1924" s="42"/>
      <c r="G1924" s="42"/>
      <c r="H1924" s="42"/>
      <c r="I1924" s="42"/>
      <c r="J1924" s="42"/>
      <c r="K1924" s="42"/>
      <c r="L1924" s="42"/>
      <c r="M1924" s="43"/>
      <c r="N1924" s="44"/>
      <c r="O1924" s="45"/>
      <c r="P1924" s="46"/>
    </row>
    <row r="1925" spans="1:16" ht="9.75" customHeight="1">
      <c r="A1925" s="5"/>
      <c r="B1925" s="40" t="s">
        <v>4</v>
      </c>
      <c r="C1925" s="40"/>
      <c r="D1925" s="41"/>
      <c r="E1925" s="42"/>
      <c r="F1925" s="42"/>
      <c r="G1925" s="42"/>
      <c r="H1925" s="42"/>
      <c r="I1925" s="42"/>
      <c r="J1925" s="42"/>
      <c r="K1925" s="42"/>
      <c r="L1925" s="42"/>
      <c r="M1925" s="43"/>
      <c r="N1925" s="44"/>
      <c r="O1925" s="45"/>
      <c r="P1925" s="46"/>
    </row>
    <row r="1926" spans="1:16" ht="9.75" customHeight="1">
      <c r="A1926" s="47"/>
      <c r="B1926" s="48" t="s">
        <v>5</v>
      </c>
      <c r="C1926" s="48">
        <f aca="true" t="shared" si="187" ref="C1926:M1926">SUM(C1911:C1915,C1921:C1925)</f>
        <v>8</v>
      </c>
      <c r="D1926" s="49">
        <f t="shared" si="187"/>
        <v>7</v>
      </c>
      <c r="E1926" s="50">
        <f t="shared" si="187"/>
        <v>6</v>
      </c>
      <c r="F1926" s="50">
        <f t="shared" si="187"/>
        <v>6</v>
      </c>
      <c r="G1926" s="50">
        <f t="shared" si="187"/>
        <v>6</v>
      </c>
      <c r="H1926" s="50">
        <f t="shared" si="187"/>
        <v>6</v>
      </c>
      <c r="I1926" s="50">
        <f t="shared" si="187"/>
        <v>6</v>
      </c>
      <c r="J1926" s="50">
        <f t="shared" si="187"/>
        <v>7</v>
      </c>
      <c r="K1926" s="50">
        <f t="shared" si="187"/>
        <v>6</v>
      </c>
      <c r="L1926" s="50">
        <f t="shared" si="187"/>
        <v>6</v>
      </c>
      <c r="M1926" s="51">
        <f t="shared" si="187"/>
        <v>7</v>
      </c>
      <c r="N1926" s="52">
        <f>MIN(D1926:M1926)</f>
        <v>6</v>
      </c>
      <c r="O1926" s="53">
        <f>C1926-N1926</f>
        <v>2</v>
      </c>
      <c r="P1926" s="54">
        <f>O1926/C1926</f>
        <v>0.25</v>
      </c>
    </row>
    <row r="1927" spans="1:16" ht="9.75" customHeight="1">
      <c r="A1927" s="39" t="s">
        <v>164</v>
      </c>
      <c r="B1927" s="55" t="s">
        <v>0</v>
      </c>
      <c r="C1927" s="55"/>
      <c r="D1927" s="56"/>
      <c r="E1927" s="57"/>
      <c r="F1927" s="57"/>
      <c r="G1927" s="57"/>
      <c r="H1927" s="57"/>
      <c r="I1927" s="57"/>
      <c r="J1927" s="57"/>
      <c r="K1927" s="57"/>
      <c r="L1927" s="57"/>
      <c r="M1927" s="58"/>
      <c r="N1927" s="59"/>
      <c r="O1927" s="60"/>
      <c r="P1927" s="61"/>
    </row>
    <row r="1928" spans="1:16" ht="9.75" customHeight="1">
      <c r="A1928" s="5"/>
      <c r="B1928" s="40" t="s">
        <v>1</v>
      </c>
      <c r="C1928" s="40"/>
      <c r="D1928" s="41"/>
      <c r="E1928" s="42"/>
      <c r="F1928" s="42"/>
      <c r="G1928" s="42"/>
      <c r="H1928" s="42"/>
      <c r="I1928" s="42"/>
      <c r="J1928" s="42"/>
      <c r="K1928" s="42"/>
      <c r="L1928" s="42"/>
      <c r="M1928" s="43"/>
      <c r="N1928" s="44"/>
      <c r="O1928" s="45"/>
      <c r="P1928" s="46"/>
    </row>
    <row r="1929" spans="1:16" ht="9.75" customHeight="1">
      <c r="A1929" s="5"/>
      <c r="B1929" s="40" t="s">
        <v>2</v>
      </c>
      <c r="C1929" s="40">
        <v>111</v>
      </c>
      <c r="D1929" s="41">
        <v>84</v>
      </c>
      <c r="E1929" s="42">
        <v>65</v>
      </c>
      <c r="F1929" s="42">
        <v>56</v>
      </c>
      <c r="G1929" s="42">
        <v>56</v>
      </c>
      <c r="H1929" s="42">
        <v>56</v>
      </c>
      <c r="I1929" s="42">
        <v>59</v>
      </c>
      <c r="J1929" s="42">
        <v>52</v>
      </c>
      <c r="K1929" s="42">
        <v>46</v>
      </c>
      <c r="L1929" s="42">
        <v>59</v>
      </c>
      <c r="M1929" s="43">
        <v>71</v>
      </c>
      <c r="N1929" s="44">
        <f>MIN(D1929:M1929)</f>
        <v>46</v>
      </c>
      <c r="O1929" s="45">
        <f>C1929-N1929</f>
        <v>65</v>
      </c>
      <c r="P1929" s="46">
        <f>O1929/C1929</f>
        <v>0.5855855855855856</v>
      </c>
    </row>
    <row r="1930" spans="1:16" ht="9.75" customHeight="1">
      <c r="A1930" s="5"/>
      <c r="B1930" s="40" t="s">
        <v>495</v>
      </c>
      <c r="C1930" s="40"/>
      <c r="D1930" s="41"/>
      <c r="E1930" s="42"/>
      <c r="F1930" s="42"/>
      <c r="G1930" s="42"/>
      <c r="H1930" s="42"/>
      <c r="I1930" s="42"/>
      <c r="J1930" s="42"/>
      <c r="K1930" s="42"/>
      <c r="L1930" s="42"/>
      <c r="M1930" s="43"/>
      <c r="N1930" s="44"/>
      <c r="O1930" s="45"/>
      <c r="P1930" s="46"/>
    </row>
    <row r="1931" spans="1:16" ht="9.75" customHeight="1">
      <c r="A1931" s="5"/>
      <c r="B1931" s="40" t="s">
        <v>3</v>
      </c>
      <c r="C1931" s="40"/>
      <c r="D1931" s="41"/>
      <c r="E1931" s="42"/>
      <c r="F1931" s="42"/>
      <c r="G1931" s="42"/>
      <c r="H1931" s="42"/>
      <c r="I1931" s="42"/>
      <c r="J1931" s="42"/>
      <c r="K1931" s="42"/>
      <c r="L1931" s="42"/>
      <c r="M1931" s="43"/>
      <c r="N1931" s="44"/>
      <c r="O1931" s="45"/>
      <c r="P1931" s="46"/>
    </row>
    <row r="1932" spans="1:16" ht="9.75" customHeight="1">
      <c r="A1932" s="5"/>
      <c r="B1932" s="40" t="s">
        <v>300</v>
      </c>
      <c r="C1932" s="40"/>
      <c r="D1932" s="41"/>
      <c r="E1932" s="42"/>
      <c r="F1932" s="42"/>
      <c r="G1932" s="42"/>
      <c r="H1932" s="42"/>
      <c r="I1932" s="42"/>
      <c r="J1932" s="42"/>
      <c r="K1932" s="42"/>
      <c r="L1932" s="42"/>
      <c r="M1932" s="43"/>
      <c r="N1932" s="44"/>
      <c r="O1932" s="45"/>
      <c r="P1932" s="46"/>
    </row>
    <row r="1933" spans="1:16" ht="9.75" customHeight="1">
      <c r="A1933" s="5"/>
      <c r="B1933" s="40" t="s">
        <v>300</v>
      </c>
      <c r="C1933" s="40"/>
      <c r="D1933" s="41"/>
      <c r="E1933" s="42"/>
      <c r="F1933" s="42"/>
      <c r="G1933" s="42"/>
      <c r="H1933" s="42"/>
      <c r="I1933" s="42"/>
      <c r="J1933" s="42"/>
      <c r="K1933" s="42"/>
      <c r="L1933" s="42"/>
      <c r="M1933" s="43"/>
      <c r="N1933" s="44"/>
      <c r="O1933" s="45"/>
      <c r="P1933" s="46"/>
    </row>
    <row r="1934" spans="1:16" ht="9.75" customHeight="1">
      <c r="A1934" s="5"/>
      <c r="B1934" s="40" t="s">
        <v>300</v>
      </c>
      <c r="C1934" s="40"/>
      <c r="D1934" s="41"/>
      <c r="E1934" s="42"/>
      <c r="F1934" s="42"/>
      <c r="G1934" s="42"/>
      <c r="H1934" s="42"/>
      <c r="I1934" s="42"/>
      <c r="J1934" s="42"/>
      <c r="K1934" s="42"/>
      <c r="L1934" s="42"/>
      <c r="M1934" s="43"/>
      <c r="N1934" s="44"/>
      <c r="O1934" s="45"/>
      <c r="P1934" s="46"/>
    </row>
    <row r="1935" spans="1:16" ht="9.75" customHeight="1">
      <c r="A1935" s="5"/>
      <c r="B1935" s="40" t="s">
        <v>300</v>
      </c>
      <c r="C1935" s="40"/>
      <c r="D1935" s="41"/>
      <c r="E1935" s="42"/>
      <c r="F1935" s="42"/>
      <c r="G1935" s="42"/>
      <c r="H1935" s="42"/>
      <c r="I1935" s="42"/>
      <c r="J1935" s="42"/>
      <c r="K1935" s="42"/>
      <c r="L1935" s="42"/>
      <c r="M1935" s="43"/>
      <c r="N1935" s="44"/>
      <c r="O1935" s="45"/>
      <c r="P1935" s="46"/>
    </row>
    <row r="1936" spans="1:16" ht="9.75" customHeight="1">
      <c r="A1936" s="5"/>
      <c r="B1936" s="40" t="s">
        <v>300</v>
      </c>
      <c r="C1936" s="40"/>
      <c r="D1936" s="41"/>
      <c r="E1936" s="42"/>
      <c r="F1936" s="42"/>
      <c r="G1936" s="42"/>
      <c r="H1936" s="42"/>
      <c r="I1936" s="42"/>
      <c r="J1936" s="42"/>
      <c r="K1936" s="42"/>
      <c r="L1936" s="42"/>
      <c r="M1936" s="43"/>
      <c r="N1936" s="44"/>
      <c r="O1936" s="45"/>
      <c r="P1936" s="46"/>
    </row>
    <row r="1937" spans="1:16" ht="9.75" customHeight="1">
      <c r="A1937" s="5"/>
      <c r="B1937" s="40" t="s">
        <v>301</v>
      </c>
      <c r="C1937" s="40"/>
      <c r="D1937" s="41"/>
      <c r="E1937" s="42"/>
      <c r="F1937" s="42"/>
      <c r="G1937" s="42"/>
      <c r="H1937" s="42"/>
      <c r="I1937" s="42"/>
      <c r="J1937" s="42"/>
      <c r="K1937" s="42"/>
      <c r="L1937" s="42"/>
      <c r="M1937" s="43"/>
      <c r="N1937" s="44"/>
      <c r="O1937" s="45"/>
      <c r="P1937" s="46"/>
    </row>
    <row r="1938" spans="1:16" ht="9.75" customHeight="1">
      <c r="A1938" s="5"/>
      <c r="B1938" s="40" t="s">
        <v>109</v>
      </c>
      <c r="C1938" s="40"/>
      <c r="D1938" s="41"/>
      <c r="E1938" s="42"/>
      <c r="F1938" s="42"/>
      <c r="G1938" s="42"/>
      <c r="H1938" s="42"/>
      <c r="I1938" s="42"/>
      <c r="J1938" s="42"/>
      <c r="K1938" s="42"/>
      <c r="L1938" s="42"/>
      <c r="M1938" s="43"/>
      <c r="N1938" s="44"/>
      <c r="O1938" s="45"/>
      <c r="P1938" s="46"/>
    </row>
    <row r="1939" spans="1:16" ht="9.75" customHeight="1">
      <c r="A1939" s="5"/>
      <c r="B1939" s="40" t="s">
        <v>296</v>
      </c>
      <c r="C1939" s="40"/>
      <c r="D1939" s="41"/>
      <c r="E1939" s="42"/>
      <c r="F1939" s="42"/>
      <c r="G1939" s="42"/>
      <c r="H1939" s="42"/>
      <c r="I1939" s="42"/>
      <c r="J1939" s="42"/>
      <c r="K1939" s="42"/>
      <c r="L1939" s="42"/>
      <c r="M1939" s="43"/>
      <c r="N1939" s="44"/>
      <c r="O1939" s="45"/>
      <c r="P1939" s="46"/>
    </row>
    <row r="1940" spans="1:16" ht="9.75" customHeight="1">
      <c r="A1940" s="5"/>
      <c r="B1940" s="40" t="s">
        <v>297</v>
      </c>
      <c r="C1940" s="40"/>
      <c r="D1940" s="41"/>
      <c r="E1940" s="42"/>
      <c r="F1940" s="42"/>
      <c r="G1940" s="42"/>
      <c r="H1940" s="42"/>
      <c r="I1940" s="42"/>
      <c r="J1940" s="42"/>
      <c r="K1940" s="42"/>
      <c r="L1940" s="42"/>
      <c r="M1940" s="43"/>
      <c r="N1940" s="44"/>
      <c r="O1940" s="45"/>
      <c r="P1940" s="46"/>
    </row>
    <row r="1941" spans="1:16" ht="9.75" customHeight="1">
      <c r="A1941" s="5"/>
      <c r="B1941" s="40" t="s">
        <v>4</v>
      </c>
      <c r="C1941" s="40"/>
      <c r="D1941" s="41"/>
      <c r="E1941" s="42"/>
      <c r="F1941" s="42"/>
      <c r="G1941" s="42"/>
      <c r="H1941" s="42"/>
      <c r="I1941" s="42"/>
      <c r="J1941" s="42"/>
      <c r="K1941" s="42"/>
      <c r="L1941" s="42"/>
      <c r="M1941" s="43"/>
      <c r="N1941" s="44"/>
      <c r="O1941" s="45"/>
      <c r="P1941" s="46"/>
    </row>
    <row r="1942" spans="1:16" ht="9.75" customHeight="1">
      <c r="A1942" s="47"/>
      <c r="B1942" s="48" t="s">
        <v>5</v>
      </c>
      <c r="C1942" s="48">
        <f aca="true" t="shared" si="188" ref="C1942:M1942">SUM(C1927:C1931,C1937:C1941)</f>
        <v>111</v>
      </c>
      <c r="D1942" s="49">
        <f t="shared" si="188"/>
        <v>84</v>
      </c>
      <c r="E1942" s="50">
        <f t="shared" si="188"/>
        <v>65</v>
      </c>
      <c r="F1942" s="50">
        <f t="shared" si="188"/>
        <v>56</v>
      </c>
      <c r="G1942" s="50">
        <f t="shared" si="188"/>
        <v>56</v>
      </c>
      <c r="H1942" s="50">
        <f t="shared" si="188"/>
        <v>56</v>
      </c>
      <c r="I1942" s="50">
        <f t="shared" si="188"/>
        <v>59</v>
      </c>
      <c r="J1942" s="50">
        <f t="shared" si="188"/>
        <v>52</v>
      </c>
      <c r="K1942" s="50">
        <f t="shared" si="188"/>
        <v>46</v>
      </c>
      <c r="L1942" s="50">
        <f t="shared" si="188"/>
        <v>59</v>
      </c>
      <c r="M1942" s="51">
        <f t="shared" si="188"/>
        <v>71</v>
      </c>
      <c r="N1942" s="52">
        <f>MIN(D1942:M1942)</f>
        <v>46</v>
      </c>
      <c r="O1942" s="53">
        <f>C1942-N1942</f>
        <v>65</v>
      </c>
      <c r="P1942" s="54">
        <f>O1942/C1942</f>
        <v>0.5855855855855856</v>
      </c>
    </row>
    <row r="1943" spans="1:16" ht="9.75" customHeight="1">
      <c r="A1943" s="39" t="s">
        <v>165</v>
      </c>
      <c r="B1943" s="55" t="s">
        <v>0</v>
      </c>
      <c r="C1943" s="55"/>
      <c r="D1943" s="56"/>
      <c r="E1943" s="57"/>
      <c r="F1943" s="57"/>
      <c r="G1943" s="57"/>
      <c r="H1943" s="57"/>
      <c r="I1943" s="57"/>
      <c r="J1943" s="57"/>
      <c r="K1943" s="57"/>
      <c r="L1943" s="57"/>
      <c r="M1943" s="58"/>
      <c r="N1943" s="59"/>
      <c r="O1943" s="60"/>
      <c r="P1943" s="61"/>
    </row>
    <row r="1944" spans="1:16" ht="9.75" customHeight="1">
      <c r="A1944" s="5"/>
      <c r="B1944" s="40" t="s">
        <v>1</v>
      </c>
      <c r="C1944" s="40"/>
      <c r="D1944" s="41"/>
      <c r="E1944" s="42"/>
      <c r="F1944" s="42"/>
      <c r="G1944" s="42"/>
      <c r="H1944" s="42"/>
      <c r="I1944" s="42"/>
      <c r="J1944" s="42"/>
      <c r="K1944" s="42"/>
      <c r="L1944" s="42"/>
      <c r="M1944" s="43"/>
      <c r="N1944" s="44"/>
      <c r="O1944" s="45"/>
      <c r="P1944" s="46"/>
    </row>
    <row r="1945" spans="1:16" ht="9.75" customHeight="1">
      <c r="A1945" s="5"/>
      <c r="B1945" s="40" t="s">
        <v>2</v>
      </c>
      <c r="C1945" s="40"/>
      <c r="D1945" s="41"/>
      <c r="E1945" s="42"/>
      <c r="F1945" s="42"/>
      <c r="G1945" s="42"/>
      <c r="H1945" s="42"/>
      <c r="I1945" s="42"/>
      <c r="J1945" s="42"/>
      <c r="K1945" s="42"/>
      <c r="L1945" s="42"/>
      <c r="M1945" s="43"/>
      <c r="N1945" s="44"/>
      <c r="O1945" s="45"/>
      <c r="P1945" s="46"/>
    </row>
    <row r="1946" spans="1:16" ht="9.75" customHeight="1">
      <c r="A1946" s="5"/>
      <c r="B1946" s="40" t="s">
        <v>495</v>
      </c>
      <c r="C1946" s="40"/>
      <c r="D1946" s="41"/>
      <c r="E1946" s="42"/>
      <c r="F1946" s="42"/>
      <c r="G1946" s="42"/>
      <c r="H1946" s="42"/>
      <c r="I1946" s="42"/>
      <c r="J1946" s="42"/>
      <c r="K1946" s="42"/>
      <c r="L1946" s="42"/>
      <c r="M1946" s="43"/>
      <c r="N1946" s="44"/>
      <c r="O1946" s="45"/>
      <c r="P1946" s="46"/>
    </row>
    <row r="1947" spans="1:16" ht="9.75" customHeight="1">
      <c r="A1947" s="5"/>
      <c r="B1947" s="40" t="s">
        <v>3</v>
      </c>
      <c r="C1947" s="40"/>
      <c r="D1947" s="41"/>
      <c r="E1947" s="42"/>
      <c r="F1947" s="42"/>
      <c r="G1947" s="42"/>
      <c r="H1947" s="42"/>
      <c r="I1947" s="42"/>
      <c r="J1947" s="42"/>
      <c r="K1947" s="42"/>
      <c r="L1947" s="42"/>
      <c r="M1947" s="43"/>
      <c r="N1947" s="44"/>
      <c r="O1947" s="45"/>
      <c r="P1947" s="46"/>
    </row>
    <row r="1948" spans="1:16" ht="9.75" customHeight="1">
      <c r="A1948" s="5"/>
      <c r="B1948" s="40" t="s">
        <v>409</v>
      </c>
      <c r="C1948" s="40">
        <v>12</v>
      </c>
      <c r="D1948" s="41">
        <v>6</v>
      </c>
      <c r="E1948" s="42">
        <v>2</v>
      </c>
      <c r="F1948" s="42">
        <v>2</v>
      </c>
      <c r="G1948" s="42">
        <v>2</v>
      </c>
      <c r="H1948" s="42">
        <v>2</v>
      </c>
      <c r="I1948" s="42">
        <v>2</v>
      </c>
      <c r="J1948" s="42">
        <v>2</v>
      </c>
      <c r="K1948" s="42">
        <v>3</v>
      </c>
      <c r="L1948" s="42">
        <v>4</v>
      </c>
      <c r="M1948" s="43">
        <v>6</v>
      </c>
      <c r="N1948" s="44">
        <f>MIN(D1948:M1948)</f>
        <v>2</v>
      </c>
      <c r="O1948" s="45">
        <f>C1948-N1948</f>
        <v>10</v>
      </c>
      <c r="P1948" s="46">
        <f>O1948/C1948</f>
        <v>0.8333333333333334</v>
      </c>
    </row>
    <row r="1949" spans="1:16" ht="9.75" customHeight="1">
      <c r="A1949" s="5"/>
      <c r="B1949" s="40" t="s">
        <v>300</v>
      </c>
      <c r="C1949" s="40"/>
      <c r="D1949" s="41"/>
      <c r="E1949" s="42"/>
      <c r="F1949" s="42"/>
      <c r="G1949" s="42"/>
      <c r="H1949" s="42"/>
      <c r="I1949" s="42"/>
      <c r="J1949" s="42"/>
      <c r="K1949" s="42"/>
      <c r="L1949" s="42"/>
      <c r="M1949" s="43"/>
      <c r="N1949" s="44"/>
      <c r="O1949" s="45"/>
      <c r="P1949" s="46"/>
    </row>
    <row r="1950" spans="1:16" ht="9.75" customHeight="1">
      <c r="A1950" s="5"/>
      <c r="B1950" s="40" t="s">
        <v>300</v>
      </c>
      <c r="C1950" s="40"/>
      <c r="D1950" s="41"/>
      <c r="E1950" s="42"/>
      <c r="F1950" s="42"/>
      <c r="G1950" s="42"/>
      <c r="H1950" s="42"/>
      <c r="I1950" s="42"/>
      <c r="J1950" s="42"/>
      <c r="K1950" s="42"/>
      <c r="L1950" s="42"/>
      <c r="M1950" s="43"/>
      <c r="N1950" s="44"/>
      <c r="O1950" s="45"/>
      <c r="P1950" s="46"/>
    </row>
    <row r="1951" spans="1:16" ht="9.75" customHeight="1">
      <c r="A1951" s="5"/>
      <c r="B1951" s="40" t="s">
        <v>300</v>
      </c>
      <c r="C1951" s="40"/>
      <c r="D1951" s="41"/>
      <c r="E1951" s="42"/>
      <c r="F1951" s="42"/>
      <c r="G1951" s="42"/>
      <c r="H1951" s="42"/>
      <c r="I1951" s="42"/>
      <c r="J1951" s="42"/>
      <c r="K1951" s="42"/>
      <c r="L1951" s="42"/>
      <c r="M1951" s="43"/>
      <c r="N1951" s="44"/>
      <c r="O1951" s="45"/>
      <c r="P1951" s="46"/>
    </row>
    <row r="1952" spans="1:16" ht="9.75" customHeight="1">
      <c r="A1952" s="5"/>
      <c r="B1952" s="40" t="s">
        <v>300</v>
      </c>
      <c r="C1952" s="40"/>
      <c r="D1952" s="41"/>
      <c r="E1952" s="42"/>
      <c r="F1952" s="42"/>
      <c r="G1952" s="42"/>
      <c r="H1952" s="42"/>
      <c r="I1952" s="42"/>
      <c r="J1952" s="42"/>
      <c r="K1952" s="42"/>
      <c r="L1952" s="42"/>
      <c r="M1952" s="43"/>
      <c r="N1952" s="44"/>
      <c r="O1952" s="45"/>
      <c r="P1952" s="46"/>
    </row>
    <row r="1953" spans="1:16" ht="9.75" customHeight="1">
      <c r="A1953" s="5"/>
      <c r="B1953" s="40" t="s">
        <v>301</v>
      </c>
      <c r="C1953" s="40">
        <f aca="true" t="shared" si="189" ref="C1953:M1953">SUM(C1948:C1952)</f>
        <v>12</v>
      </c>
      <c r="D1953" s="41">
        <f t="shared" si="189"/>
        <v>6</v>
      </c>
      <c r="E1953" s="42">
        <f t="shared" si="189"/>
        <v>2</v>
      </c>
      <c r="F1953" s="42">
        <f t="shared" si="189"/>
        <v>2</v>
      </c>
      <c r="G1953" s="42">
        <f t="shared" si="189"/>
        <v>2</v>
      </c>
      <c r="H1953" s="42">
        <f t="shared" si="189"/>
        <v>2</v>
      </c>
      <c r="I1953" s="42">
        <f t="shared" si="189"/>
        <v>2</v>
      </c>
      <c r="J1953" s="42">
        <f t="shared" si="189"/>
        <v>2</v>
      </c>
      <c r="K1953" s="42">
        <f t="shared" si="189"/>
        <v>3</v>
      </c>
      <c r="L1953" s="42">
        <f t="shared" si="189"/>
        <v>4</v>
      </c>
      <c r="M1953" s="43">
        <f t="shared" si="189"/>
        <v>6</v>
      </c>
      <c r="N1953" s="44">
        <f>MIN(D1953:M1953)</f>
        <v>2</v>
      </c>
      <c r="O1953" s="45">
        <f>C1953-N1953</f>
        <v>10</v>
      </c>
      <c r="P1953" s="46">
        <f>O1953/C1953</f>
        <v>0.8333333333333334</v>
      </c>
    </row>
    <row r="1954" spans="1:16" ht="9.75" customHeight="1">
      <c r="A1954" s="5"/>
      <c r="B1954" s="40" t="s">
        <v>109</v>
      </c>
      <c r="C1954" s="40">
        <v>2</v>
      </c>
      <c r="D1954" s="41">
        <v>1</v>
      </c>
      <c r="E1954" s="42">
        <v>1</v>
      </c>
      <c r="F1954" s="42">
        <v>1</v>
      </c>
      <c r="G1954" s="42">
        <v>1</v>
      </c>
      <c r="H1954" s="42">
        <v>1</v>
      </c>
      <c r="I1954" s="42">
        <v>1</v>
      </c>
      <c r="J1954" s="42">
        <v>1</v>
      </c>
      <c r="K1954" s="42">
        <v>1</v>
      </c>
      <c r="L1954" s="42">
        <v>1</v>
      </c>
      <c r="M1954" s="43">
        <v>2</v>
      </c>
      <c r="N1954" s="44">
        <f>MIN(D1954:M1954)</f>
        <v>1</v>
      </c>
      <c r="O1954" s="45">
        <f>C1954-N1954</f>
        <v>1</v>
      </c>
      <c r="P1954" s="46">
        <f>O1954/C1954</f>
        <v>0.5</v>
      </c>
    </row>
    <row r="1955" spans="1:16" ht="9.75" customHeight="1">
      <c r="A1955" s="5"/>
      <c r="B1955" s="40" t="s">
        <v>296</v>
      </c>
      <c r="C1955" s="40"/>
      <c r="D1955" s="41"/>
      <c r="E1955" s="42"/>
      <c r="F1955" s="42"/>
      <c r="G1955" s="42"/>
      <c r="H1955" s="42"/>
      <c r="I1955" s="42"/>
      <c r="J1955" s="42"/>
      <c r="K1955" s="42"/>
      <c r="L1955" s="42"/>
      <c r="M1955" s="43"/>
      <c r="N1955" s="44"/>
      <c r="O1955" s="45"/>
      <c r="P1955" s="46"/>
    </row>
    <row r="1956" spans="1:16" ht="9.75" customHeight="1">
      <c r="A1956" s="5"/>
      <c r="B1956" s="40" t="s">
        <v>297</v>
      </c>
      <c r="C1956" s="40"/>
      <c r="D1956" s="41"/>
      <c r="E1956" s="42"/>
      <c r="F1956" s="42"/>
      <c r="G1956" s="42"/>
      <c r="H1956" s="42"/>
      <c r="I1956" s="42"/>
      <c r="J1956" s="42"/>
      <c r="K1956" s="42"/>
      <c r="L1956" s="42"/>
      <c r="M1956" s="43"/>
      <c r="N1956" s="44"/>
      <c r="O1956" s="45"/>
      <c r="P1956" s="46"/>
    </row>
    <row r="1957" spans="1:16" ht="9.75" customHeight="1">
      <c r="A1957" s="5"/>
      <c r="B1957" s="40" t="s">
        <v>4</v>
      </c>
      <c r="C1957" s="40">
        <v>4</v>
      </c>
      <c r="D1957" s="41">
        <v>2</v>
      </c>
      <c r="E1957" s="42">
        <v>2</v>
      </c>
      <c r="F1957" s="42">
        <v>2</v>
      </c>
      <c r="G1957" s="42">
        <v>1</v>
      </c>
      <c r="H1957" s="42">
        <v>2</v>
      </c>
      <c r="I1957" s="42">
        <v>1</v>
      </c>
      <c r="J1957" s="42">
        <v>2</v>
      </c>
      <c r="K1957" s="42">
        <v>2</v>
      </c>
      <c r="L1957" s="42">
        <v>3</v>
      </c>
      <c r="M1957" s="43">
        <v>3</v>
      </c>
      <c r="N1957" s="44">
        <f>MIN(D1957:M1957)</f>
        <v>1</v>
      </c>
      <c r="O1957" s="45">
        <f>C1957-N1957</f>
        <v>3</v>
      </c>
      <c r="P1957" s="46">
        <f>O1957/C1957</f>
        <v>0.75</v>
      </c>
    </row>
    <row r="1958" spans="1:16" ht="9.75" customHeight="1">
      <c r="A1958" s="47"/>
      <c r="B1958" s="48" t="s">
        <v>5</v>
      </c>
      <c r="C1958" s="48">
        <f aca="true" t="shared" si="190" ref="C1958:M1958">SUM(C1943:C1947,C1953:C1957)</f>
        <v>18</v>
      </c>
      <c r="D1958" s="49">
        <f t="shared" si="190"/>
        <v>9</v>
      </c>
      <c r="E1958" s="50">
        <f t="shared" si="190"/>
        <v>5</v>
      </c>
      <c r="F1958" s="50">
        <f t="shared" si="190"/>
        <v>5</v>
      </c>
      <c r="G1958" s="50">
        <f t="shared" si="190"/>
        <v>4</v>
      </c>
      <c r="H1958" s="50">
        <f t="shared" si="190"/>
        <v>5</v>
      </c>
      <c r="I1958" s="50">
        <f t="shared" si="190"/>
        <v>4</v>
      </c>
      <c r="J1958" s="50">
        <f t="shared" si="190"/>
        <v>5</v>
      </c>
      <c r="K1958" s="50">
        <f t="shared" si="190"/>
        <v>6</v>
      </c>
      <c r="L1958" s="50">
        <f t="shared" si="190"/>
        <v>8</v>
      </c>
      <c r="M1958" s="51">
        <f t="shared" si="190"/>
        <v>11</v>
      </c>
      <c r="N1958" s="52">
        <f>MIN(D1958:M1958)</f>
        <v>4</v>
      </c>
      <c r="O1958" s="53">
        <f>C1958-N1958</f>
        <v>14</v>
      </c>
      <c r="P1958" s="54">
        <f>O1958/C1958</f>
        <v>0.7777777777777778</v>
      </c>
    </row>
    <row r="1959" spans="1:16" ht="9.75" customHeight="1">
      <c r="A1959" s="39" t="s">
        <v>110</v>
      </c>
      <c r="B1959" s="55" t="s">
        <v>0</v>
      </c>
      <c r="C1959" s="55"/>
      <c r="D1959" s="56"/>
      <c r="E1959" s="57"/>
      <c r="F1959" s="57"/>
      <c r="G1959" s="57"/>
      <c r="H1959" s="57"/>
      <c r="I1959" s="57"/>
      <c r="J1959" s="57"/>
      <c r="K1959" s="57"/>
      <c r="L1959" s="57"/>
      <c r="M1959" s="58"/>
      <c r="N1959" s="59"/>
      <c r="O1959" s="60"/>
      <c r="P1959" s="61"/>
    </row>
    <row r="1960" spans="1:16" ht="9.75" customHeight="1">
      <c r="A1960" s="5"/>
      <c r="B1960" s="40" t="s">
        <v>1</v>
      </c>
      <c r="C1960" s="40">
        <v>51</v>
      </c>
      <c r="D1960" s="41">
        <v>14</v>
      </c>
      <c r="E1960" s="42">
        <v>9</v>
      </c>
      <c r="F1960" s="42">
        <v>6</v>
      </c>
      <c r="G1960" s="42">
        <v>4</v>
      </c>
      <c r="H1960" s="42">
        <v>7</v>
      </c>
      <c r="I1960" s="42">
        <v>4</v>
      </c>
      <c r="J1960" s="42">
        <v>5</v>
      </c>
      <c r="K1960" s="42">
        <v>10</v>
      </c>
      <c r="L1960" s="42">
        <v>16</v>
      </c>
      <c r="M1960" s="43">
        <v>23</v>
      </c>
      <c r="N1960" s="44">
        <f>MIN(D1960:M1960)</f>
        <v>4</v>
      </c>
      <c r="O1960" s="45">
        <f>C1960-N1960</f>
        <v>47</v>
      </c>
      <c r="P1960" s="46">
        <f>O1960/C1960</f>
        <v>0.9215686274509803</v>
      </c>
    </row>
    <row r="1961" spans="1:16" ht="9.75" customHeight="1">
      <c r="A1961" s="5"/>
      <c r="B1961" s="40" t="s">
        <v>2</v>
      </c>
      <c r="C1961" s="40"/>
      <c r="D1961" s="41"/>
      <c r="E1961" s="42"/>
      <c r="F1961" s="42"/>
      <c r="G1961" s="42"/>
      <c r="H1961" s="42"/>
      <c r="I1961" s="42"/>
      <c r="J1961" s="42"/>
      <c r="K1961" s="42"/>
      <c r="L1961" s="42"/>
      <c r="M1961" s="43"/>
      <c r="N1961" s="44"/>
      <c r="O1961" s="45"/>
      <c r="P1961" s="46"/>
    </row>
    <row r="1962" spans="1:16" ht="9.75" customHeight="1">
      <c r="A1962" s="5"/>
      <c r="B1962" s="40" t="s">
        <v>495</v>
      </c>
      <c r="C1962" s="40"/>
      <c r="D1962" s="41"/>
      <c r="E1962" s="42"/>
      <c r="F1962" s="42"/>
      <c r="G1962" s="42"/>
      <c r="H1962" s="42"/>
      <c r="I1962" s="42"/>
      <c r="J1962" s="42"/>
      <c r="K1962" s="42"/>
      <c r="L1962" s="42"/>
      <c r="M1962" s="43"/>
      <c r="N1962" s="44"/>
      <c r="O1962" s="45"/>
      <c r="P1962" s="46"/>
    </row>
    <row r="1963" spans="1:16" ht="9.75" customHeight="1">
      <c r="A1963" s="5"/>
      <c r="B1963" s="40" t="s">
        <v>3</v>
      </c>
      <c r="C1963" s="40"/>
      <c r="D1963" s="41"/>
      <c r="E1963" s="42"/>
      <c r="F1963" s="42"/>
      <c r="G1963" s="42"/>
      <c r="H1963" s="42"/>
      <c r="I1963" s="42"/>
      <c r="J1963" s="42"/>
      <c r="K1963" s="42"/>
      <c r="L1963" s="42"/>
      <c r="M1963" s="43"/>
      <c r="N1963" s="44"/>
      <c r="O1963" s="45"/>
      <c r="P1963" s="46"/>
    </row>
    <row r="1964" spans="1:16" ht="9.75" customHeight="1">
      <c r="A1964" s="5"/>
      <c r="B1964" s="40" t="s">
        <v>300</v>
      </c>
      <c r="C1964" s="40"/>
      <c r="D1964" s="41"/>
      <c r="E1964" s="42"/>
      <c r="F1964" s="42"/>
      <c r="G1964" s="42"/>
      <c r="H1964" s="42"/>
      <c r="I1964" s="42"/>
      <c r="J1964" s="42"/>
      <c r="K1964" s="42"/>
      <c r="L1964" s="42"/>
      <c r="M1964" s="43"/>
      <c r="N1964" s="44"/>
      <c r="O1964" s="45"/>
      <c r="P1964" s="46"/>
    </row>
    <row r="1965" spans="1:16" ht="9.75" customHeight="1">
      <c r="A1965" s="5"/>
      <c r="B1965" s="40" t="s">
        <v>300</v>
      </c>
      <c r="C1965" s="40"/>
      <c r="D1965" s="41"/>
      <c r="E1965" s="42"/>
      <c r="F1965" s="42"/>
      <c r="G1965" s="42"/>
      <c r="H1965" s="42"/>
      <c r="I1965" s="42"/>
      <c r="J1965" s="42"/>
      <c r="K1965" s="42"/>
      <c r="L1965" s="42"/>
      <c r="M1965" s="43"/>
      <c r="N1965" s="44"/>
      <c r="O1965" s="45"/>
      <c r="P1965" s="46"/>
    </row>
    <row r="1966" spans="1:16" ht="9.75" customHeight="1">
      <c r="A1966" s="5"/>
      <c r="B1966" s="40" t="s">
        <v>300</v>
      </c>
      <c r="C1966" s="40"/>
      <c r="D1966" s="41"/>
      <c r="E1966" s="42"/>
      <c r="F1966" s="42"/>
      <c r="G1966" s="42"/>
      <c r="H1966" s="42"/>
      <c r="I1966" s="42"/>
      <c r="J1966" s="42"/>
      <c r="K1966" s="42"/>
      <c r="L1966" s="42"/>
      <c r="M1966" s="43"/>
      <c r="N1966" s="44"/>
      <c r="O1966" s="45"/>
      <c r="P1966" s="46"/>
    </row>
    <row r="1967" spans="1:16" ht="9.75" customHeight="1">
      <c r="A1967" s="5"/>
      <c r="B1967" s="40" t="s">
        <v>300</v>
      </c>
      <c r="C1967" s="40"/>
      <c r="D1967" s="41"/>
      <c r="E1967" s="42"/>
      <c r="F1967" s="42"/>
      <c r="G1967" s="42"/>
      <c r="H1967" s="42"/>
      <c r="I1967" s="42"/>
      <c r="J1967" s="42"/>
      <c r="K1967" s="42"/>
      <c r="L1967" s="42"/>
      <c r="M1967" s="43"/>
      <c r="N1967" s="44"/>
      <c r="O1967" s="45"/>
      <c r="P1967" s="46"/>
    </row>
    <row r="1968" spans="1:16" ht="9.75" customHeight="1">
      <c r="A1968" s="5"/>
      <c r="B1968" s="40" t="s">
        <v>300</v>
      </c>
      <c r="C1968" s="40"/>
      <c r="D1968" s="41"/>
      <c r="E1968" s="42"/>
      <c r="F1968" s="42"/>
      <c r="G1968" s="42"/>
      <c r="H1968" s="42"/>
      <c r="I1968" s="42"/>
      <c r="J1968" s="42"/>
      <c r="K1968" s="42"/>
      <c r="L1968" s="42"/>
      <c r="M1968" s="43"/>
      <c r="N1968" s="44"/>
      <c r="O1968" s="45"/>
      <c r="P1968" s="46"/>
    </row>
    <row r="1969" spans="1:16" ht="9.75" customHeight="1">
      <c r="A1969" s="5"/>
      <c r="B1969" s="40" t="s">
        <v>301</v>
      </c>
      <c r="C1969" s="40"/>
      <c r="D1969" s="41"/>
      <c r="E1969" s="42"/>
      <c r="F1969" s="42"/>
      <c r="G1969" s="42"/>
      <c r="H1969" s="42"/>
      <c r="I1969" s="42"/>
      <c r="J1969" s="42"/>
      <c r="K1969" s="42"/>
      <c r="L1969" s="42"/>
      <c r="M1969" s="43"/>
      <c r="N1969" s="44"/>
      <c r="O1969" s="45"/>
      <c r="P1969" s="46"/>
    </row>
    <row r="1970" spans="1:16" ht="9.75" customHeight="1">
      <c r="A1970" s="5"/>
      <c r="B1970" s="40" t="s">
        <v>109</v>
      </c>
      <c r="C1970" s="40"/>
      <c r="D1970" s="41"/>
      <c r="E1970" s="42"/>
      <c r="F1970" s="42"/>
      <c r="G1970" s="42"/>
      <c r="H1970" s="42"/>
      <c r="I1970" s="42"/>
      <c r="J1970" s="42"/>
      <c r="K1970" s="42"/>
      <c r="L1970" s="42"/>
      <c r="M1970" s="43"/>
      <c r="N1970" s="44"/>
      <c r="O1970" s="45"/>
      <c r="P1970" s="46"/>
    </row>
    <row r="1971" spans="1:16" ht="9.75" customHeight="1">
      <c r="A1971" s="5"/>
      <c r="B1971" s="40" t="s">
        <v>296</v>
      </c>
      <c r="C1971" s="40"/>
      <c r="D1971" s="41"/>
      <c r="E1971" s="42"/>
      <c r="F1971" s="42"/>
      <c r="G1971" s="42"/>
      <c r="H1971" s="42"/>
      <c r="I1971" s="42"/>
      <c r="J1971" s="42"/>
      <c r="K1971" s="42"/>
      <c r="L1971" s="42"/>
      <c r="M1971" s="43"/>
      <c r="N1971" s="44"/>
      <c r="O1971" s="45"/>
      <c r="P1971" s="46"/>
    </row>
    <row r="1972" spans="1:16" ht="9.75" customHeight="1">
      <c r="A1972" s="5"/>
      <c r="B1972" s="40" t="s">
        <v>297</v>
      </c>
      <c r="C1972" s="40"/>
      <c r="D1972" s="41"/>
      <c r="E1972" s="42"/>
      <c r="F1972" s="42"/>
      <c r="G1972" s="42"/>
      <c r="H1972" s="42"/>
      <c r="I1972" s="42"/>
      <c r="J1972" s="42"/>
      <c r="K1972" s="42"/>
      <c r="L1972" s="42"/>
      <c r="M1972" s="43"/>
      <c r="N1972" s="44"/>
      <c r="O1972" s="45"/>
      <c r="P1972" s="46"/>
    </row>
    <row r="1973" spans="1:16" ht="9.75" customHeight="1">
      <c r="A1973" s="5"/>
      <c r="B1973" s="40" t="s">
        <v>4</v>
      </c>
      <c r="C1973" s="40"/>
      <c r="D1973" s="41"/>
      <c r="E1973" s="42"/>
      <c r="F1973" s="42"/>
      <c r="G1973" s="42"/>
      <c r="H1973" s="42"/>
      <c r="I1973" s="42"/>
      <c r="J1973" s="42"/>
      <c r="K1973" s="42"/>
      <c r="L1973" s="42"/>
      <c r="M1973" s="43"/>
      <c r="N1973" s="44"/>
      <c r="O1973" s="45"/>
      <c r="P1973" s="46"/>
    </row>
    <row r="1974" spans="1:16" ht="9.75" customHeight="1">
      <c r="A1974" s="47"/>
      <c r="B1974" s="48" t="s">
        <v>5</v>
      </c>
      <c r="C1974" s="48">
        <f aca="true" t="shared" si="191" ref="C1974:M1974">SUM(C1959:C1963,C1969:C1973)</f>
        <v>51</v>
      </c>
      <c r="D1974" s="49">
        <f t="shared" si="191"/>
        <v>14</v>
      </c>
      <c r="E1974" s="50">
        <f t="shared" si="191"/>
        <v>9</v>
      </c>
      <c r="F1974" s="50">
        <f t="shared" si="191"/>
        <v>6</v>
      </c>
      <c r="G1974" s="50">
        <f t="shared" si="191"/>
        <v>4</v>
      </c>
      <c r="H1974" s="50">
        <f t="shared" si="191"/>
        <v>7</v>
      </c>
      <c r="I1974" s="50">
        <f t="shared" si="191"/>
        <v>4</v>
      </c>
      <c r="J1974" s="50">
        <f t="shared" si="191"/>
        <v>5</v>
      </c>
      <c r="K1974" s="50">
        <f t="shared" si="191"/>
        <v>10</v>
      </c>
      <c r="L1974" s="50">
        <f t="shared" si="191"/>
        <v>16</v>
      </c>
      <c r="M1974" s="51">
        <f t="shared" si="191"/>
        <v>23</v>
      </c>
      <c r="N1974" s="52">
        <f>MIN(D1974:M1974)</f>
        <v>4</v>
      </c>
      <c r="O1974" s="53">
        <f>C1974-N1974</f>
        <v>47</v>
      </c>
      <c r="P1974" s="54">
        <f>O1974/C1974</f>
        <v>0.9215686274509803</v>
      </c>
    </row>
    <row r="1975" spans="1:16" ht="9.75" customHeight="1">
      <c r="A1975" s="39" t="s">
        <v>162</v>
      </c>
      <c r="B1975" s="55" t="s">
        <v>0</v>
      </c>
      <c r="C1975" s="55"/>
      <c r="D1975" s="56"/>
      <c r="E1975" s="57"/>
      <c r="F1975" s="57"/>
      <c r="G1975" s="57"/>
      <c r="H1975" s="57"/>
      <c r="I1975" s="57"/>
      <c r="J1975" s="57"/>
      <c r="K1975" s="57"/>
      <c r="L1975" s="57"/>
      <c r="M1975" s="58"/>
      <c r="N1975" s="59"/>
      <c r="O1975" s="60"/>
      <c r="P1975" s="61"/>
    </row>
    <row r="1976" spans="1:16" ht="9.75" customHeight="1">
      <c r="A1976" s="5"/>
      <c r="B1976" s="40" t="s">
        <v>1</v>
      </c>
      <c r="C1976" s="40">
        <v>104</v>
      </c>
      <c r="D1976" s="41">
        <v>99</v>
      </c>
      <c r="E1976" s="42">
        <v>94</v>
      </c>
      <c r="F1976" s="42">
        <v>83</v>
      </c>
      <c r="G1976" s="42">
        <v>78</v>
      </c>
      <c r="H1976" s="42">
        <v>75</v>
      </c>
      <c r="I1976" s="42">
        <v>73</v>
      </c>
      <c r="J1976" s="42">
        <v>72</v>
      </c>
      <c r="K1976" s="42">
        <v>75</v>
      </c>
      <c r="L1976" s="42">
        <v>76</v>
      </c>
      <c r="M1976" s="43">
        <v>82</v>
      </c>
      <c r="N1976" s="44">
        <f>MIN(D1976:M1976)</f>
        <v>72</v>
      </c>
      <c r="O1976" s="45">
        <f>C1976-N1976</f>
        <v>32</v>
      </c>
      <c r="P1976" s="46">
        <f>O1976/C1976</f>
        <v>0.3076923076923077</v>
      </c>
    </row>
    <row r="1977" spans="1:16" ht="9.75" customHeight="1">
      <c r="A1977" s="5"/>
      <c r="B1977" s="40" t="s">
        <v>2</v>
      </c>
      <c r="C1977" s="40"/>
      <c r="D1977" s="41"/>
      <c r="E1977" s="42"/>
      <c r="F1977" s="42"/>
      <c r="G1977" s="42"/>
      <c r="H1977" s="42"/>
      <c r="I1977" s="42"/>
      <c r="J1977" s="42"/>
      <c r="K1977" s="42"/>
      <c r="L1977" s="42"/>
      <c r="M1977" s="43"/>
      <c r="N1977" s="44"/>
      <c r="O1977" s="45"/>
      <c r="P1977" s="46"/>
    </row>
    <row r="1978" spans="1:16" ht="9.75" customHeight="1">
      <c r="A1978" s="5"/>
      <c r="B1978" s="40" t="s">
        <v>495</v>
      </c>
      <c r="C1978" s="40"/>
      <c r="D1978" s="41"/>
      <c r="E1978" s="42"/>
      <c r="F1978" s="42"/>
      <c r="G1978" s="42"/>
      <c r="H1978" s="42"/>
      <c r="I1978" s="42"/>
      <c r="J1978" s="42"/>
      <c r="K1978" s="42"/>
      <c r="L1978" s="42"/>
      <c r="M1978" s="43"/>
      <c r="N1978" s="44"/>
      <c r="O1978" s="45"/>
      <c r="P1978" s="46"/>
    </row>
    <row r="1979" spans="1:16" ht="9.75" customHeight="1">
      <c r="A1979" s="5"/>
      <c r="B1979" s="40" t="s">
        <v>3</v>
      </c>
      <c r="C1979" s="40"/>
      <c r="D1979" s="41"/>
      <c r="E1979" s="42"/>
      <c r="F1979" s="42"/>
      <c r="G1979" s="42"/>
      <c r="H1979" s="42"/>
      <c r="I1979" s="42"/>
      <c r="J1979" s="42"/>
      <c r="K1979" s="42"/>
      <c r="L1979" s="42"/>
      <c r="M1979" s="43"/>
      <c r="N1979" s="44"/>
      <c r="O1979" s="45"/>
      <c r="P1979" s="46"/>
    </row>
    <row r="1980" spans="1:16" ht="9.75" customHeight="1">
      <c r="A1980" s="5"/>
      <c r="B1980" s="40" t="s">
        <v>300</v>
      </c>
      <c r="C1980" s="40"/>
      <c r="D1980" s="41"/>
      <c r="E1980" s="42"/>
      <c r="F1980" s="42"/>
      <c r="G1980" s="42"/>
      <c r="H1980" s="42"/>
      <c r="I1980" s="42"/>
      <c r="J1980" s="42"/>
      <c r="K1980" s="42"/>
      <c r="L1980" s="42"/>
      <c r="M1980" s="43"/>
      <c r="N1980" s="44"/>
      <c r="O1980" s="45"/>
      <c r="P1980" s="46"/>
    </row>
    <row r="1981" spans="1:16" ht="9.75" customHeight="1">
      <c r="A1981" s="5"/>
      <c r="B1981" s="40" t="s">
        <v>300</v>
      </c>
      <c r="C1981" s="40"/>
      <c r="D1981" s="41"/>
      <c r="E1981" s="42"/>
      <c r="F1981" s="42"/>
      <c r="G1981" s="42"/>
      <c r="H1981" s="42"/>
      <c r="I1981" s="42"/>
      <c r="J1981" s="42"/>
      <c r="K1981" s="42"/>
      <c r="L1981" s="42"/>
      <c r="M1981" s="43"/>
      <c r="N1981" s="44"/>
      <c r="O1981" s="45"/>
      <c r="P1981" s="46"/>
    </row>
    <row r="1982" spans="1:16" ht="9.75" customHeight="1">
      <c r="A1982" s="5"/>
      <c r="B1982" s="40" t="s">
        <v>300</v>
      </c>
      <c r="C1982" s="40"/>
      <c r="D1982" s="41"/>
      <c r="E1982" s="42"/>
      <c r="F1982" s="42"/>
      <c r="G1982" s="42"/>
      <c r="H1982" s="42"/>
      <c r="I1982" s="42"/>
      <c r="J1982" s="42"/>
      <c r="K1982" s="42"/>
      <c r="L1982" s="42"/>
      <c r="M1982" s="43"/>
      <c r="N1982" s="44"/>
      <c r="O1982" s="45"/>
      <c r="P1982" s="46"/>
    </row>
    <row r="1983" spans="1:16" ht="9.75" customHeight="1">
      <c r="A1983" s="5"/>
      <c r="B1983" s="40" t="s">
        <v>300</v>
      </c>
      <c r="C1983" s="40"/>
      <c r="D1983" s="41"/>
      <c r="E1983" s="42"/>
      <c r="F1983" s="42"/>
      <c r="G1983" s="42"/>
      <c r="H1983" s="42"/>
      <c r="I1983" s="42"/>
      <c r="J1983" s="42"/>
      <c r="K1983" s="42"/>
      <c r="L1983" s="42"/>
      <c r="M1983" s="43"/>
      <c r="N1983" s="44"/>
      <c r="O1983" s="45"/>
      <c r="P1983" s="46"/>
    </row>
    <row r="1984" spans="1:16" ht="9.75" customHeight="1">
      <c r="A1984" s="5"/>
      <c r="B1984" s="40" t="s">
        <v>300</v>
      </c>
      <c r="C1984" s="40"/>
      <c r="D1984" s="41"/>
      <c r="E1984" s="42"/>
      <c r="F1984" s="42"/>
      <c r="G1984" s="42"/>
      <c r="H1984" s="42"/>
      <c r="I1984" s="42"/>
      <c r="J1984" s="42"/>
      <c r="K1984" s="42"/>
      <c r="L1984" s="42"/>
      <c r="M1984" s="43"/>
      <c r="N1984" s="44"/>
      <c r="O1984" s="45"/>
      <c r="P1984" s="46"/>
    </row>
    <row r="1985" spans="1:16" ht="9.75" customHeight="1">
      <c r="A1985" s="5"/>
      <c r="B1985" s="40" t="s">
        <v>301</v>
      </c>
      <c r="C1985" s="40"/>
      <c r="D1985" s="41"/>
      <c r="E1985" s="42"/>
      <c r="F1985" s="42"/>
      <c r="G1985" s="42"/>
      <c r="H1985" s="42"/>
      <c r="I1985" s="42"/>
      <c r="J1985" s="42"/>
      <c r="K1985" s="42"/>
      <c r="L1985" s="42"/>
      <c r="M1985" s="43"/>
      <c r="N1985" s="44"/>
      <c r="O1985" s="45"/>
      <c r="P1985" s="46"/>
    </row>
    <row r="1986" spans="1:16" ht="9.75" customHeight="1">
      <c r="A1986" s="5"/>
      <c r="B1986" s="40" t="s">
        <v>109</v>
      </c>
      <c r="C1986" s="40"/>
      <c r="D1986" s="41"/>
      <c r="E1986" s="42"/>
      <c r="F1986" s="42"/>
      <c r="G1986" s="42"/>
      <c r="H1986" s="42"/>
      <c r="I1986" s="42"/>
      <c r="J1986" s="42"/>
      <c r="K1986" s="42"/>
      <c r="L1986" s="42"/>
      <c r="M1986" s="43"/>
      <c r="N1986" s="44"/>
      <c r="O1986" s="45"/>
      <c r="P1986" s="46"/>
    </row>
    <row r="1987" spans="1:16" ht="9.75" customHeight="1">
      <c r="A1987" s="5"/>
      <c r="B1987" s="40" t="s">
        <v>296</v>
      </c>
      <c r="C1987" s="40"/>
      <c r="D1987" s="41"/>
      <c r="E1987" s="42"/>
      <c r="F1987" s="42"/>
      <c r="G1987" s="42"/>
      <c r="H1987" s="42"/>
      <c r="I1987" s="42"/>
      <c r="J1987" s="42"/>
      <c r="K1987" s="42"/>
      <c r="L1987" s="42"/>
      <c r="M1987" s="43"/>
      <c r="N1987" s="44"/>
      <c r="O1987" s="45"/>
      <c r="P1987" s="46"/>
    </row>
    <row r="1988" spans="1:16" ht="9.75" customHeight="1">
      <c r="A1988" s="5"/>
      <c r="B1988" s="40" t="s">
        <v>297</v>
      </c>
      <c r="C1988" s="40"/>
      <c r="D1988" s="41"/>
      <c r="E1988" s="42"/>
      <c r="F1988" s="42"/>
      <c r="G1988" s="42"/>
      <c r="H1988" s="42"/>
      <c r="I1988" s="42"/>
      <c r="J1988" s="42"/>
      <c r="K1988" s="42"/>
      <c r="L1988" s="42"/>
      <c r="M1988" s="43"/>
      <c r="N1988" s="44"/>
      <c r="O1988" s="45"/>
      <c r="P1988" s="46"/>
    </row>
    <row r="1989" spans="1:16" ht="9.75" customHeight="1">
      <c r="A1989" s="5"/>
      <c r="B1989" s="40" t="s">
        <v>4</v>
      </c>
      <c r="C1989" s="40"/>
      <c r="D1989" s="41"/>
      <c r="E1989" s="42"/>
      <c r="F1989" s="42"/>
      <c r="G1989" s="42"/>
      <c r="H1989" s="42"/>
      <c r="I1989" s="42"/>
      <c r="J1989" s="42"/>
      <c r="K1989" s="42"/>
      <c r="L1989" s="42"/>
      <c r="M1989" s="43"/>
      <c r="N1989" s="44"/>
      <c r="O1989" s="45"/>
      <c r="P1989" s="46"/>
    </row>
    <row r="1990" spans="1:16" ht="9.75" customHeight="1">
      <c r="A1990" s="47"/>
      <c r="B1990" s="48" t="s">
        <v>5</v>
      </c>
      <c r="C1990" s="48">
        <f aca="true" t="shared" si="192" ref="C1990:M1990">SUM(C1975:C1979,C1985:C1989)</f>
        <v>104</v>
      </c>
      <c r="D1990" s="49">
        <f t="shared" si="192"/>
        <v>99</v>
      </c>
      <c r="E1990" s="50">
        <f t="shared" si="192"/>
        <v>94</v>
      </c>
      <c r="F1990" s="50">
        <f t="shared" si="192"/>
        <v>83</v>
      </c>
      <c r="G1990" s="50">
        <f t="shared" si="192"/>
        <v>78</v>
      </c>
      <c r="H1990" s="50">
        <f t="shared" si="192"/>
        <v>75</v>
      </c>
      <c r="I1990" s="50">
        <f t="shared" si="192"/>
        <v>73</v>
      </c>
      <c r="J1990" s="50">
        <f t="shared" si="192"/>
        <v>72</v>
      </c>
      <c r="K1990" s="50">
        <f t="shared" si="192"/>
        <v>75</v>
      </c>
      <c r="L1990" s="50">
        <f t="shared" si="192"/>
        <v>76</v>
      </c>
      <c r="M1990" s="51">
        <f t="shared" si="192"/>
        <v>82</v>
      </c>
      <c r="N1990" s="52">
        <f>MIN(D1990:M1990)</f>
        <v>72</v>
      </c>
      <c r="O1990" s="53">
        <f>C1990-N1990</f>
        <v>32</v>
      </c>
      <c r="P1990" s="54">
        <f>O1990/C1990</f>
        <v>0.3076923076923077</v>
      </c>
    </row>
    <row r="1991" spans="1:16" ht="9.75" customHeight="1">
      <c r="A1991" s="39" t="s">
        <v>163</v>
      </c>
      <c r="B1991" s="55" t="s">
        <v>0</v>
      </c>
      <c r="C1991" s="55">
        <v>22</v>
      </c>
      <c r="D1991" s="56">
        <v>18</v>
      </c>
      <c r="E1991" s="57">
        <v>13</v>
      </c>
      <c r="F1991" s="57">
        <v>11</v>
      </c>
      <c r="G1991" s="57">
        <v>14</v>
      </c>
      <c r="H1991" s="57">
        <v>15</v>
      </c>
      <c r="I1991" s="57">
        <v>14</v>
      </c>
      <c r="J1991" s="57">
        <v>12</v>
      </c>
      <c r="K1991" s="57">
        <v>13</v>
      </c>
      <c r="L1991" s="57">
        <v>16</v>
      </c>
      <c r="M1991" s="58">
        <v>19</v>
      </c>
      <c r="N1991" s="59">
        <f>MIN(D1991:M1991)</f>
        <v>11</v>
      </c>
      <c r="O1991" s="60">
        <f>C1991-N1991</f>
        <v>11</v>
      </c>
      <c r="P1991" s="61">
        <f>O1991/C1991</f>
        <v>0.5</v>
      </c>
    </row>
    <row r="1992" spans="1:16" ht="9.75" customHeight="1">
      <c r="A1992" s="5"/>
      <c r="B1992" s="40" t="s">
        <v>1</v>
      </c>
      <c r="C1992" s="40">
        <v>170</v>
      </c>
      <c r="D1992" s="41">
        <v>152</v>
      </c>
      <c r="E1992" s="42">
        <v>137</v>
      </c>
      <c r="F1992" s="42">
        <v>132</v>
      </c>
      <c r="G1992" s="42">
        <v>132</v>
      </c>
      <c r="H1992" s="42">
        <v>135</v>
      </c>
      <c r="I1992" s="42">
        <v>135</v>
      </c>
      <c r="J1992" s="42">
        <v>131</v>
      </c>
      <c r="K1992" s="42">
        <v>132</v>
      </c>
      <c r="L1992" s="42">
        <v>138</v>
      </c>
      <c r="M1992" s="43">
        <v>146</v>
      </c>
      <c r="N1992" s="44">
        <f>MIN(D1992:M1992)</f>
        <v>131</v>
      </c>
      <c r="O1992" s="45">
        <f>C1992-N1992</f>
        <v>39</v>
      </c>
      <c r="P1992" s="46">
        <f>O1992/C1992</f>
        <v>0.22941176470588234</v>
      </c>
    </row>
    <row r="1993" spans="1:16" ht="9.75" customHeight="1">
      <c r="A1993" s="5"/>
      <c r="B1993" s="40" t="s">
        <v>2</v>
      </c>
      <c r="C1993" s="40">
        <v>13</v>
      </c>
      <c r="D1993" s="41">
        <v>12</v>
      </c>
      <c r="E1993" s="42">
        <v>10</v>
      </c>
      <c r="F1993" s="42">
        <v>10</v>
      </c>
      <c r="G1993" s="42">
        <v>11</v>
      </c>
      <c r="H1993" s="42">
        <v>10</v>
      </c>
      <c r="I1993" s="42">
        <v>10</v>
      </c>
      <c r="J1993" s="42">
        <v>9</v>
      </c>
      <c r="K1993" s="42">
        <v>7</v>
      </c>
      <c r="L1993" s="42">
        <v>7</v>
      </c>
      <c r="M1993" s="43">
        <v>8</v>
      </c>
      <c r="N1993" s="44">
        <f>MIN(D1993:M1993)</f>
        <v>7</v>
      </c>
      <c r="O1993" s="45">
        <f>C1993-N1993</f>
        <v>6</v>
      </c>
      <c r="P1993" s="46">
        <f>O1993/C1993</f>
        <v>0.46153846153846156</v>
      </c>
    </row>
    <row r="1994" spans="1:16" ht="9.75" customHeight="1">
      <c r="A1994" s="5"/>
      <c r="B1994" s="40" t="s">
        <v>495</v>
      </c>
      <c r="C1994" s="40"/>
      <c r="D1994" s="41"/>
      <c r="E1994" s="42"/>
      <c r="F1994" s="42"/>
      <c r="G1994" s="42"/>
      <c r="H1994" s="42"/>
      <c r="I1994" s="42"/>
      <c r="J1994" s="42"/>
      <c r="K1994" s="42"/>
      <c r="L1994" s="42"/>
      <c r="M1994" s="43"/>
      <c r="N1994" s="44"/>
      <c r="O1994" s="45"/>
      <c r="P1994" s="46"/>
    </row>
    <row r="1995" spans="1:16" ht="9.75" customHeight="1">
      <c r="A1995" s="5"/>
      <c r="B1995" s="40" t="s">
        <v>3</v>
      </c>
      <c r="C1995" s="40"/>
      <c r="D1995" s="41"/>
      <c r="E1995" s="42"/>
      <c r="F1995" s="42"/>
      <c r="G1995" s="42"/>
      <c r="H1995" s="42"/>
      <c r="I1995" s="42"/>
      <c r="J1995" s="42"/>
      <c r="K1995" s="42"/>
      <c r="L1995" s="42"/>
      <c r="M1995" s="43"/>
      <c r="N1995" s="44"/>
      <c r="O1995" s="45"/>
      <c r="P1995" s="46"/>
    </row>
    <row r="1996" spans="1:16" ht="9.75" customHeight="1">
      <c r="A1996" s="5"/>
      <c r="B1996" s="40" t="s">
        <v>320</v>
      </c>
      <c r="C1996" s="40">
        <v>1</v>
      </c>
      <c r="D1996" s="41">
        <v>1</v>
      </c>
      <c r="E1996" s="42">
        <v>1</v>
      </c>
      <c r="F1996" s="42">
        <v>1</v>
      </c>
      <c r="G1996" s="42">
        <v>1</v>
      </c>
      <c r="H1996" s="42">
        <v>1</v>
      </c>
      <c r="I1996" s="42">
        <v>1</v>
      </c>
      <c r="J1996" s="42">
        <v>1</v>
      </c>
      <c r="K1996" s="42">
        <v>1</v>
      </c>
      <c r="L1996" s="42">
        <v>1</v>
      </c>
      <c r="M1996" s="43">
        <v>1</v>
      </c>
      <c r="N1996" s="44">
        <f>MIN(D1996:M1996)</f>
        <v>1</v>
      </c>
      <c r="O1996" s="45">
        <f>C1996-N1996</f>
        <v>0</v>
      </c>
      <c r="P1996" s="46">
        <f>O1996/C1996</f>
        <v>0</v>
      </c>
    </row>
    <row r="1997" spans="1:16" ht="9.75" customHeight="1">
      <c r="A1997" s="5"/>
      <c r="B1997" s="40" t="s">
        <v>410</v>
      </c>
      <c r="C1997" s="40">
        <v>34</v>
      </c>
      <c r="D1997" s="41">
        <v>18</v>
      </c>
      <c r="E1997" s="42">
        <v>11</v>
      </c>
      <c r="F1997" s="42">
        <v>7</v>
      </c>
      <c r="G1997" s="42">
        <v>11</v>
      </c>
      <c r="H1997" s="42">
        <v>13</v>
      </c>
      <c r="I1997" s="42">
        <v>10</v>
      </c>
      <c r="J1997" s="42">
        <v>8</v>
      </c>
      <c r="K1997" s="42">
        <v>11</v>
      </c>
      <c r="L1997" s="42">
        <v>18</v>
      </c>
      <c r="M1997" s="43">
        <v>26</v>
      </c>
      <c r="N1997" s="44">
        <f>MIN(D1997:M1997)</f>
        <v>7</v>
      </c>
      <c r="O1997" s="45">
        <f>C1997-N1997</f>
        <v>27</v>
      </c>
      <c r="P1997" s="46">
        <f>O1997/C1997</f>
        <v>0.7941176470588235</v>
      </c>
    </row>
    <row r="1998" spans="1:16" ht="9.75" customHeight="1">
      <c r="A1998" s="5"/>
      <c r="B1998" s="40" t="s">
        <v>300</v>
      </c>
      <c r="C1998" s="40"/>
      <c r="D1998" s="41"/>
      <c r="E1998" s="42"/>
      <c r="F1998" s="42"/>
      <c r="G1998" s="42"/>
      <c r="H1998" s="42"/>
      <c r="I1998" s="42"/>
      <c r="J1998" s="42"/>
      <c r="K1998" s="42"/>
      <c r="L1998" s="42"/>
      <c r="M1998" s="43"/>
      <c r="N1998" s="44"/>
      <c r="O1998" s="45"/>
      <c r="P1998" s="46"/>
    </row>
    <row r="1999" spans="1:16" ht="9.75" customHeight="1">
      <c r="A1999" s="5"/>
      <c r="B1999" s="40" t="s">
        <v>300</v>
      </c>
      <c r="C1999" s="40"/>
      <c r="D1999" s="41"/>
      <c r="E1999" s="42"/>
      <c r="F1999" s="42"/>
      <c r="G1999" s="42"/>
      <c r="H1999" s="42"/>
      <c r="I1999" s="42"/>
      <c r="J1999" s="42"/>
      <c r="K1999" s="42"/>
      <c r="L1999" s="42"/>
      <c r="M1999" s="43"/>
      <c r="N1999" s="44"/>
      <c r="O1999" s="45"/>
      <c r="P1999" s="46"/>
    </row>
    <row r="2000" spans="1:16" ht="9.75" customHeight="1">
      <c r="A2000" s="5"/>
      <c r="B2000" s="40" t="s">
        <v>300</v>
      </c>
      <c r="C2000" s="40"/>
      <c r="D2000" s="41"/>
      <c r="E2000" s="42"/>
      <c r="F2000" s="42"/>
      <c r="G2000" s="42"/>
      <c r="H2000" s="42"/>
      <c r="I2000" s="42"/>
      <c r="J2000" s="42"/>
      <c r="K2000" s="42"/>
      <c r="L2000" s="42"/>
      <c r="M2000" s="43"/>
      <c r="N2000" s="44"/>
      <c r="O2000" s="45"/>
      <c r="P2000" s="46"/>
    </row>
    <row r="2001" spans="1:16" ht="9.75" customHeight="1">
      <c r="A2001" s="5"/>
      <c r="B2001" s="40" t="s">
        <v>301</v>
      </c>
      <c r="C2001" s="40">
        <f aca="true" t="shared" si="193" ref="C2001:M2001">SUM(C1996:C2000)</f>
        <v>35</v>
      </c>
      <c r="D2001" s="41">
        <f t="shared" si="193"/>
        <v>19</v>
      </c>
      <c r="E2001" s="42">
        <f t="shared" si="193"/>
        <v>12</v>
      </c>
      <c r="F2001" s="42">
        <f t="shared" si="193"/>
        <v>8</v>
      </c>
      <c r="G2001" s="42">
        <f t="shared" si="193"/>
        <v>12</v>
      </c>
      <c r="H2001" s="42">
        <f t="shared" si="193"/>
        <v>14</v>
      </c>
      <c r="I2001" s="42">
        <f t="shared" si="193"/>
        <v>11</v>
      </c>
      <c r="J2001" s="42">
        <f t="shared" si="193"/>
        <v>9</v>
      </c>
      <c r="K2001" s="42">
        <f t="shared" si="193"/>
        <v>12</v>
      </c>
      <c r="L2001" s="42">
        <f t="shared" si="193"/>
        <v>19</v>
      </c>
      <c r="M2001" s="43">
        <f t="shared" si="193"/>
        <v>27</v>
      </c>
      <c r="N2001" s="44">
        <f>MIN(D2001:M2001)</f>
        <v>8</v>
      </c>
      <c r="O2001" s="45">
        <f>C2001-N2001</f>
        <v>27</v>
      </c>
      <c r="P2001" s="46">
        <f>O2001/C2001</f>
        <v>0.7714285714285715</v>
      </c>
    </row>
    <row r="2002" spans="1:16" ht="9.75" customHeight="1">
      <c r="A2002" s="5"/>
      <c r="B2002" s="40" t="s">
        <v>109</v>
      </c>
      <c r="C2002" s="40">
        <v>11</v>
      </c>
      <c r="D2002" s="41">
        <v>9</v>
      </c>
      <c r="E2002" s="42">
        <v>7</v>
      </c>
      <c r="F2002" s="42">
        <v>4</v>
      </c>
      <c r="G2002" s="42">
        <v>5</v>
      </c>
      <c r="H2002" s="42">
        <v>8</v>
      </c>
      <c r="I2002" s="42">
        <v>4</v>
      </c>
      <c r="J2002" s="42">
        <v>4</v>
      </c>
      <c r="K2002" s="42">
        <v>8</v>
      </c>
      <c r="L2002" s="42">
        <v>9</v>
      </c>
      <c r="M2002" s="43">
        <v>10</v>
      </c>
      <c r="N2002" s="44">
        <f>MIN(D2002:M2002)</f>
        <v>4</v>
      </c>
      <c r="O2002" s="45">
        <f>C2002-N2002</f>
        <v>7</v>
      </c>
      <c r="P2002" s="46">
        <f>O2002/C2002</f>
        <v>0.6363636363636364</v>
      </c>
    </row>
    <row r="2003" spans="1:16" ht="9.75" customHeight="1">
      <c r="A2003" s="5"/>
      <c r="B2003" s="40" t="s">
        <v>296</v>
      </c>
      <c r="C2003" s="40">
        <v>1</v>
      </c>
      <c r="D2003" s="41">
        <v>1</v>
      </c>
      <c r="E2003" s="42">
        <v>1</v>
      </c>
      <c r="F2003" s="42">
        <v>1</v>
      </c>
      <c r="G2003" s="42">
        <v>1</v>
      </c>
      <c r="H2003" s="42">
        <v>1</v>
      </c>
      <c r="I2003" s="42">
        <v>1</v>
      </c>
      <c r="J2003" s="42">
        <v>1</v>
      </c>
      <c r="K2003" s="42">
        <v>1</v>
      </c>
      <c r="L2003" s="42">
        <v>1</v>
      </c>
      <c r="M2003" s="43">
        <v>1</v>
      </c>
      <c r="N2003" s="44">
        <f>MIN(D2003:M2003)</f>
        <v>1</v>
      </c>
      <c r="O2003" s="45">
        <f>C2003-N2003</f>
        <v>0</v>
      </c>
      <c r="P2003" s="46">
        <f>O2003/C2003</f>
        <v>0</v>
      </c>
    </row>
    <row r="2004" spans="1:16" ht="9.75" customHeight="1">
      <c r="A2004" s="5"/>
      <c r="B2004" s="40" t="s">
        <v>297</v>
      </c>
      <c r="C2004" s="40"/>
      <c r="D2004" s="41"/>
      <c r="E2004" s="42"/>
      <c r="F2004" s="42"/>
      <c r="G2004" s="42"/>
      <c r="H2004" s="42"/>
      <c r="I2004" s="42"/>
      <c r="J2004" s="42"/>
      <c r="K2004" s="42"/>
      <c r="L2004" s="42"/>
      <c r="M2004" s="43"/>
      <c r="N2004" s="44"/>
      <c r="O2004" s="45"/>
      <c r="P2004" s="46"/>
    </row>
    <row r="2005" spans="1:16" ht="9.75" customHeight="1">
      <c r="A2005" s="5"/>
      <c r="B2005" s="40" t="s">
        <v>4</v>
      </c>
      <c r="C2005" s="40"/>
      <c r="D2005" s="41"/>
      <c r="E2005" s="42"/>
      <c r="F2005" s="42"/>
      <c r="G2005" s="42"/>
      <c r="H2005" s="42"/>
      <c r="I2005" s="42"/>
      <c r="J2005" s="42"/>
      <c r="K2005" s="42"/>
      <c r="L2005" s="42"/>
      <c r="M2005" s="43"/>
      <c r="N2005" s="44"/>
      <c r="O2005" s="45"/>
      <c r="P2005" s="46"/>
    </row>
    <row r="2006" spans="1:16" ht="9.75" customHeight="1">
      <c r="A2006" s="47"/>
      <c r="B2006" s="48" t="s">
        <v>5</v>
      </c>
      <c r="C2006" s="48">
        <f aca="true" t="shared" si="194" ref="C2006:M2006">SUM(C1991:C1995,C2001:C2005)</f>
        <v>252</v>
      </c>
      <c r="D2006" s="49">
        <f t="shared" si="194"/>
        <v>211</v>
      </c>
      <c r="E2006" s="50">
        <f t="shared" si="194"/>
        <v>180</v>
      </c>
      <c r="F2006" s="50">
        <f t="shared" si="194"/>
        <v>166</v>
      </c>
      <c r="G2006" s="50">
        <f t="shared" si="194"/>
        <v>175</v>
      </c>
      <c r="H2006" s="50">
        <f t="shared" si="194"/>
        <v>183</v>
      </c>
      <c r="I2006" s="50">
        <f t="shared" si="194"/>
        <v>175</v>
      </c>
      <c r="J2006" s="50">
        <f t="shared" si="194"/>
        <v>166</v>
      </c>
      <c r="K2006" s="50">
        <f t="shared" si="194"/>
        <v>173</v>
      </c>
      <c r="L2006" s="50">
        <f t="shared" si="194"/>
        <v>190</v>
      </c>
      <c r="M2006" s="51">
        <f t="shared" si="194"/>
        <v>211</v>
      </c>
      <c r="N2006" s="52">
        <f>MIN(D2006:M2006)</f>
        <v>166</v>
      </c>
      <c r="O2006" s="53">
        <f>C2006-N2006</f>
        <v>86</v>
      </c>
      <c r="P2006" s="54">
        <f>O2006/C2006</f>
        <v>0.3412698412698413</v>
      </c>
    </row>
    <row r="2007" spans="1:16" ht="9.75" customHeight="1">
      <c r="A2007" s="39" t="s">
        <v>125</v>
      </c>
      <c r="B2007" s="55" t="s">
        <v>0</v>
      </c>
      <c r="C2007" s="55"/>
      <c r="D2007" s="56"/>
      <c r="E2007" s="57"/>
      <c r="F2007" s="57"/>
      <c r="G2007" s="57"/>
      <c r="H2007" s="57"/>
      <c r="I2007" s="57"/>
      <c r="J2007" s="57"/>
      <c r="K2007" s="57"/>
      <c r="L2007" s="57"/>
      <c r="M2007" s="58"/>
      <c r="N2007" s="59"/>
      <c r="O2007" s="60"/>
      <c r="P2007" s="61"/>
    </row>
    <row r="2008" spans="1:16" ht="9.75" customHeight="1">
      <c r="A2008" s="5"/>
      <c r="B2008" s="40" t="s">
        <v>1</v>
      </c>
      <c r="C2008" s="40"/>
      <c r="D2008" s="41"/>
      <c r="E2008" s="42"/>
      <c r="F2008" s="42"/>
      <c r="G2008" s="42"/>
      <c r="H2008" s="42"/>
      <c r="I2008" s="42"/>
      <c r="J2008" s="42"/>
      <c r="K2008" s="42"/>
      <c r="L2008" s="42"/>
      <c r="M2008" s="43"/>
      <c r="N2008" s="44"/>
      <c r="O2008" s="45"/>
      <c r="P2008" s="46"/>
    </row>
    <row r="2009" spans="1:16" ht="9.75" customHeight="1">
      <c r="A2009" s="5"/>
      <c r="B2009" s="40" t="s">
        <v>2</v>
      </c>
      <c r="C2009" s="40"/>
      <c r="D2009" s="41"/>
      <c r="E2009" s="42"/>
      <c r="F2009" s="42"/>
      <c r="G2009" s="42"/>
      <c r="H2009" s="42"/>
      <c r="I2009" s="42"/>
      <c r="J2009" s="42"/>
      <c r="K2009" s="42"/>
      <c r="L2009" s="42"/>
      <c r="M2009" s="43"/>
      <c r="N2009" s="44"/>
      <c r="O2009" s="45"/>
      <c r="P2009" s="46"/>
    </row>
    <row r="2010" spans="1:16" ht="9.75" customHeight="1">
      <c r="A2010" s="5"/>
      <c r="B2010" s="40" t="s">
        <v>495</v>
      </c>
      <c r="C2010" s="40"/>
      <c r="D2010" s="41"/>
      <c r="E2010" s="42"/>
      <c r="F2010" s="42"/>
      <c r="G2010" s="42"/>
      <c r="H2010" s="42"/>
      <c r="I2010" s="42"/>
      <c r="J2010" s="42"/>
      <c r="K2010" s="42"/>
      <c r="L2010" s="42"/>
      <c r="M2010" s="43"/>
      <c r="N2010" s="44"/>
      <c r="O2010" s="45"/>
      <c r="P2010" s="46"/>
    </row>
    <row r="2011" spans="1:16" ht="9.75" customHeight="1">
      <c r="A2011" s="5"/>
      <c r="B2011" s="40" t="s">
        <v>3</v>
      </c>
      <c r="C2011" s="40"/>
      <c r="D2011" s="41"/>
      <c r="E2011" s="42"/>
      <c r="F2011" s="42"/>
      <c r="G2011" s="42"/>
      <c r="H2011" s="42"/>
      <c r="I2011" s="42"/>
      <c r="J2011" s="42"/>
      <c r="K2011" s="42"/>
      <c r="L2011" s="42"/>
      <c r="M2011" s="43"/>
      <c r="N2011" s="44"/>
      <c r="O2011" s="45"/>
      <c r="P2011" s="46"/>
    </row>
    <row r="2012" spans="1:16" ht="9.75" customHeight="1">
      <c r="A2012" s="5"/>
      <c r="B2012" s="40" t="s">
        <v>411</v>
      </c>
      <c r="C2012" s="40">
        <v>41</v>
      </c>
      <c r="D2012" s="41">
        <v>41</v>
      </c>
      <c r="E2012" s="42">
        <v>41</v>
      </c>
      <c r="F2012" s="42">
        <v>24</v>
      </c>
      <c r="G2012" s="42">
        <v>21</v>
      </c>
      <c r="H2012" s="42">
        <v>28</v>
      </c>
      <c r="I2012" s="42">
        <v>35</v>
      </c>
      <c r="J2012" s="42">
        <v>24</v>
      </c>
      <c r="K2012" s="42">
        <v>28</v>
      </c>
      <c r="L2012" s="42">
        <v>32</v>
      </c>
      <c r="M2012" s="43">
        <v>36</v>
      </c>
      <c r="N2012" s="44">
        <f>MIN(D2012:M2012)</f>
        <v>21</v>
      </c>
      <c r="O2012" s="45">
        <f>C2012-N2012</f>
        <v>20</v>
      </c>
      <c r="P2012" s="46">
        <f>O2012/C2012</f>
        <v>0.4878048780487805</v>
      </c>
    </row>
    <row r="2013" spans="1:16" ht="9.75" customHeight="1">
      <c r="A2013" s="5"/>
      <c r="B2013" s="40" t="s">
        <v>300</v>
      </c>
      <c r="C2013" s="40"/>
      <c r="D2013" s="41"/>
      <c r="E2013" s="42"/>
      <c r="F2013" s="42"/>
      <c r="G2013" s="42"/>
      <c r="H2013" s="42"/>
      <c r="I2013" s="42"/>
      <c r="J2013" s="42"/>
      <c r="K2013" s="42"/>
      <c r="L2013" s="42"/>
      <c r="M2013" s="43"/>
      <c r="N2013" s="44"/>
      <c r="O2013" s="45"/>
      <c r="P2013" s="46"/>
    </row>
    <row r="2014" spans="1:16" ht="9.75" customHeight="1">
      <c r="A2014" s="5"/>
      <c r="B2014" s="40" t="s">
        <v>300</v>
      </c>
      <c r="C2014" s="40"/>
      <c r="D2014" s="41"/>
      <c r="E2014" s="42"/>
      <c r="F2014" s="42"/>
      <c r="G2014" s="42"/>
      <c r="H2014" s="42"/>
      <c r="I2014" s="42"/>
      <c r="J2014" s="42"/>
      <c r="K2014" s="42"/>
      <c r="L2014" s="42"/>
      <c r="M2014" s="43"/>
      <c r="N2014" s="44"/>
      <c r="O2014" s="45"/>
      <c r="P2014" s="46"/>
    </row>
    <row r="2015" spans="1:16" ht="9.75" customHeight="1">
      <c r="A2015" s="5"/>
      <c r="B2015" s="40" t="s">
        <v>300</v>
      </c>
      <c r="C2015" s="40"/>
      <c r="D2015" s="41"/>
      <c r="E2015" s="42"/>
      <c r="F2015" s="42"/>
      <c r="G2015" s="42"/>
      <c r="H2015" s="42"/>
      <c r="I2015" s="42"/>
      <c r="J2015" s="42"/>
      <c r="K2015" s="42"/>
      <c r="L2015" s="42"/>
      <c r="M2015" s="43"/>
      <c r="N2015" s="44"/>
      <c r="O2015" s="45"/>
      <c r="P2015" s="46"/>
    </row>
    <row r="2016" spans="1:16" ht="9.75" customHeight="1">
      <c r="A2016" s="5"/>
      <c r="B2016" s="40" t="s">
        <v>300</v>
      </c>
      <c r="C2016" s="40"/>
      <c r="D2016" s="41"/>
      <c r="E2016" s="42"/>
      <c r="F2016" s="42"/>
      <c r="G2016" s="42"/>
      <c r="H2016" s="42"/>
      <c r="I2016" s="42"/>
      <c r="J2016" s="42"/>
      <c r="K2016" s="42"/>
      <c r="L2016" s="42"/>
      <c r="M2016" s="43"/>
      <c r="N2016" s="44"/>
      <c r="O2016" s="45"/>
      <c r="P2016" s="46"/>
    </row>
    <row r="2017" spans="1:16" ht="9.75" customHeight="1">
      <c r="A2017" s="5"/>
      <c r="B2017" s="40" t="s">
        <v>301</v>
      </c>
      <c r="C2017" s="40">
        <f aca="true" t="shared" si="195" ref="C2017:M2017">SUM(C2012:C2016)</f>
        <v>41</v>
      </c>
      <c r="D2017" s="41">
        <f t="shared" si="195"/>
        <v>41</v>
      </c>
      <c r="E2017" s="42">
        <f t="shared" si="195"/>
        <v>41</v>
      </c>
      <c r="F2017" s="42">
        <f t="shared" si="195"/>
        <v>24</v>
      </c>
      <c r="G2017" s="42">
        <f t="shared" si="195"/>
        <v>21</v>
      </c>
      <c r="H2017" s="42">
        <f t="shared" si="195"/>
        <v>28</v>
      </c>
      <c r="I2017" s="42">
        <f t="shared" si="195"/>
        <v>35</v>
      </c>
      <c r="J2017" s="42">
        <f t="shared" si="195"/>
        <v>24</v>
      </c>
      <c r="K2017" s="42">
        <f t="shared" si="195"/>
        <v>28</v>
      </c>
      <c r="L2017" s="42">
        <f t="shared" si="195"/>
        <v>32</v>
      </c>
      <c r="M2017" s="43">
        <f t="shared" si="195"/>
        <v>36</v>
      </c>
      <c r="N2017" s="44">
        <f>MIN(D2017:M2017)</f>
        <v>21</v>
      </c>
      <c r="O2017" s="45">
        <f>C2017-N2017</f>
        <v>20</v>
      </c>
      <c r="P2017" s="46">
        <f>O2017/C2017</f>
        <v>0.4878048780487805</v>
      </c>
    </row>
    <row r="2018" spans="1:16" ht="9.75" customHeight="1">
      <c r="A2018" s="5"/>
      <c r="B2018" s="40" t="s">
        <v>109</v>
      </c>
      <c r="C2018" s="40"/>
      <c r="D2018" s="41"/>
      <c r="E2018" s="42"/>
      <c r="F2018" s="42"/>
      <c r="G2018" s="42"/>
      <c r="H2018" s="42"/>
      <c r="I2018" s="42"/>
      <c r="J2018" s="42"/>
      <c r="K2018" s="42"/>
      <c r="L2018" s="42"/>
      <c r="M2018" s="43"/>
      <c r="N2018" s="44"/>
      <c r="O2018" s="45"/>
      <c r="P2018" s="46"/>
    </row>
    <row r="2019" spans="1:16" ht="9.75" customHeight="1">
      <c r="A2019" s="5"/>
      <c r="B2019" s="40" t="s">
        <v>296</v>
      </c>
      <c r="C2019" s="40"/>
      <c r="D2019" s="41"/>
      <c r="E2019" s="42"/>
      <c r="F2019" s="42"/>
      <c r="G2019" s="42"/>
      <c r="H2019" s="42"/>
      <c r="I2019" s="42"/>
      <c r="J2019" s="42"/>
      <c r="K2019" s="42"/>
      <c r="L2019" s="42"/>
      <c r="M2019" s="43"/>
      <c r="N2019" s="44"/>
      <c r="O2019" s="45"/>
      <c r="P2019" s="46"/>
    </row>
    <row r="2020" spans="1:16" ht="9.75" customHeight="1">
      <c r="A2020" s="5"/>
      <c r="B2020" s="40" t="s">
        <v>297</v>
      </c>
      <c r="C2020" s="40"/>
      <c r="D2020" s="41"/>
      <c r="E2020" s="42"/>
      <c r="F2020" s="42"/>
      <c r="G2020" s="42"/>
      <c r="H2020" s="42"/>
      <c r="I2020" s="42"/>
      <c r="J2020" s="42"/>
      <c r="K2020" s="42"/>
      <c r="L2020" s="42"/>
      <c r="M2020" s="43"/>
      <c r="N2020" s="44"/>
      <c r="O2020" s="45"/>
      <c r="P2020" s="46"/>
    </row>
    <row r="2021" spans="1:16" ht="9.75" customHeight="1">
      <c r="A2021" s="5"/>
      <c r="B2021" s="40" t="s">
        <v>4</v>
      </c>
      <c r="C2021" s="40"/>
      <c r="D2021" s="41"/>
      <c r="E2021" s="42"/>
      <c r="F2021" s="42"/>
      <c r="G2021" s="42"/>
      <c r="H2021" s="42"/>
      <c r="I2021" s="42"/>
      <c r="J2021" s="42"/>
      <c r="K2021" s="42"/>
      <c r="L2021" s="42"/>
      <c r="M2021" s="43"/>
      <c r="N2021" s="44"/>
      <c r="O2021" s="45"/>
      <c r="P2021" s="46"/>
    </row>
    <row r="2022" spans="1:16" ht="9.75" customHeight="1">
      <c r="A2022" s="47"/>
      <c r="B2022" s="48" t="s">
        <v>5</v>
      </c>
      <c r="C2022" s="48">
        <f aca="true" t="shared" si="196" ref="C2022:M2022">SUM(C2007:C2011,C2017:C2021)</f>
        <v>41</v>
      </c>
      <c r="D2022" s="49">
        <f t="shared" si="196"/>
        <v>41</v>
      </c>
      <c r="E2022" s="50">
        <f t="shared" si="196"/>
        <v>41</v>
      </c>
      <c r="F2022" s="50">
        <f t="shared" si="196"/>
        <v>24</v>
      </c>
      <c r="G2022" s="50">
        <f t="shared" si="196"/>
        <v>21</v>
      </c>
      <c r="H2022" s="50">
        <f t="shared" si="196"/>
        <v>28</v>
      </c>
      <c r="I2022" s="50">
        <f t="shared" si="196"/>
        <v>35</v>
      </c>
      <c r="J2022" s="50">
        <f t="shared" si="196"/>
        <v>24</v>
      </c>
      <c r="K2022" s="50">
        <f t="shared" si="196"/>
        <v>28</v>
      </c>
      <c r="L2022" s="50">
        <f t="shared" si="196"/>
        <v>32</v>
      </c>
      <c r="M2022" s="51">
        <f t="shared" si="196"/>
        <v>36</v>
      </c>
      <c r="N2022" s="52">
        <f>MIN(D2022:M2022)</f>
        <v>21</v>
      </c>
      <c r="O2022" s="53">
        <f>C2022-N2022</f>
        <v>20</v>
      </c>
      <c r="P2022" s="54">
        <f>O2022/C2022</f>
        <v>0.4878048780487805</v>
      </c>
    </row>
    <row r="2023" spans="1:16" ht="9.75" customHeight="1">
      <c r="A2023" s="39" t="s">
        <v>126</v>
      </c>
      <c r="B2023" s="55" t="s">
        <v>0</v>
      </c>
      <c r="C2023" s="55"/>
      <c r="D2023" s="56"/>
      <c r="E2023" s="57"/>
      <c r="F2023" s="57"/>
      <c r="G2023" s="57"/>
      <c r="H2023" s="57"/>
      <c r="I2023" s="57"/>
      <c r="J2023" s="57"/>
      <c r="K2023" s="57"/>
      <c r="L2023" s="57"/>
      <c r="M2023" s="58"/>
      <c r="N2023" s="59"/>
      <c r="O2023" s="60"/>
      <c r="P2023" s="61"/>
    </row>
    <row r="2024" spans="1:16" ht="9.75" customHeight="1">
      <c r="A2024" s="5"/>
      <c r="B2024" s="40" t="s">
        <v>1</v>
      </c>
      <c r="C2024" s="40"/>
      <c r="D2024" s="41"/>
      <c r="E2024" s="42"/>
      <c r="F2024" s="42"/>
      <c r="G2024" s="42"/>
      <c r="H2024" s="42"/>
      <c r="I2024" s="42"/>
      <c r="J2024" s="42"/>
      <c r="K2024" s="42"/>
      <c r="L2024" s="42"/>
      <c r="M2024" s="43"/>
      <c r="N2024" s="44"/>
      <c r="O2024" s="45"/>
      <c r="P2024" s="46"/>
    </row>
    <row r="2025" spans="1:16" ht="9.75" customHeight="1">
      <c r="A2025" s="5"/>
      <c r="B2025" s="40" t="s">
        <v>2</v>
      </c>
      <c r="C2025" s="40"/>
      <c r="D2025" s="41"/>
      <c r="E2025" s="42"/>
      <c r="F2025" s="42"/>
      <c r="G2025" s="42"/>
      <c r="H2025" s="42"/>
      <c r="I2025" s="42"/>
      <c r="J2025" s="42"/>
      <c r="K2025" s="42"/>
      <c r="L2025" s="42"/>
      <c r="M2025" s="43"/>
      <c r="N2025" s="44"/>
      <c r="O2025" s="45"/>
      <c r="P2025" s="46"/>
    </row>
    <row r="2026" spans="1:16" ht="9.75" customHeight="1">
      <c r="A2026" s="5"/>
      <c r="B2026" s="40" t="s">
        <v>495</v>
      </c>
      <c r="C2026" s="40"/>
      <c r="D2026" s="41"/>
      <c r="E2026" s="42"/>
      <c r="F2026" s="42"/>
      <c r="G2026" s="42"/>
      <c r="H2026" s="42"/>
      <c r="I2026" s="42"/>
      <c r="J2026" s="42"/>
      <c r="K2026" s="42"/>
      <c r="L2026" s="42"/>
      <c r="M2026" s="43"/>
      <c r="N2026" s="44"/>
      <c r="O2026" s="45"/>
      <c r="P2026" s="46"/>
    </row>
    <row r="2027" spans="1:16" ht="9.75" customHeight="1">
      <c r="A2027" s="5"/>
      <c r="B2027" s="40" t="s">
        <v>3</v>
      </c>
      <c r="C2027" s="40"/>
      <c r="D2027" s="41"/>
      <c r="E2027" s="42"/>
      <c r="F2027" s="42"/>
      <c r="G2027" s="42"/>
      <c r="H2027" s="42"/>
      <c r="I2027" s="42"/>
      <c r="J2027" s="42"/>
      <c r="K2027" s="42"/>
      <c r="L2027" s="42"/>
      <c r="M2027" s="43"/>
      <c r="N2027" s="44"/>
      <c r="O2027" s="45"/>
      <c r="P2027" s="46"/>
    </row>
    <row r="2028" spans="1:16" ht="9.75" customHeight="1">
      <c r="A2028" s="5"/>
      <c r="B2028" s="40" t="s">
        <v>411</v>
      </c>
      <c r="C2028" s="40">
        <v>41</v>
      </c>
      <c r="D2028" s="41">
        <v>40</v>
      </c>
      <c r="E2028" s="42">
        <v>32</v>
      </c>
      <c r="F2028" s="42">
        <v>3</v>
      </c>
      <c r="G2028" s="42">
        <v>1</v>
      </c>
      <c r="H2028" s="42">
        <v>7</v>
      </c>
      <c r="I2028" s="42">
        <v>10</v>
      </c>
      <c r="J2028" s="42">
        <v>1</v>
      </c>
      <c r="K2028" s="42">
        <v>11</v>
      </c>
      <c r="L2028" s="42">
        <v>22</v>
      </c>
      <c r="M2028" s="43">
        <v>28</v>
      </c>
      <c r="N2028" s="44">
        <f>MIN(D2028:M2028)</f>
        <v>1</v>
      </c>
      <c r="O2028" s="45">
        <f>C2028-N2028</f>
        <v>40</v>
      </c>
      <c r="P2028" s="46">
        <f>O2028/C2028</f>
        <v>0.975609756097561</v>
      </c>
    </row>
    <row r="2029" spans="1:16" ht="9.75" customHeight="1">
      <c r="A2029" s="5"/>
      <c r="B2029" s="40" t="s">
        <v>300</v>
      </c>
      <c r="C2029" s="40"/>
      <c r="D2029" s="41"/>
      <c r="E2029" s="42"/>
      <c r="F2029" s="42"/>
      <c r="G2029" s="42"/>
      <c r="H2029" s="42"/>
      <c r="I2029" s="42"/>
      <c r="J2029" s="42"/>
      <c r="K2029" s="42"/>
      <c r="L2029" s="42"/>
      <c r="M2029" s="43"/>
      <c r="N2029" s="44"/>
      <c r="O2029" s="45"/>
      <c r="P2029" s="46"/>
    </row>
    <row r="2030" spans="1:16" ht="9.75" customHeight="1">
      <c r="A2030" s="5"/>
      <c r="B2030" s="40" t="s">
        <v>300</v>
      </c>
      <c r="C2030" s="40"/>
      <c r="D2030" s="41"/>
      <c r="E2030" s="42"/>
      <c r="F2030" s="42"/>
      <c r="G2030" s="42"/>
      <c r="H2030" s="42"/>
      <c r="I2030" s="42"/>
      <c r="J2030" s="42"/>
      <c r="K2030" s="42"/>
      <c r="L2030" s="42"/>
      <c r="M2030" s="43"/>
      <c r="N2030" s="44"/>
      <c r="O2030" s="45"/>
      <c r="P2030" s="46"/>
    </row>
    <row r="2031" spans="1:16" ht="9.75" customHeight="1">
      <c r="A2031" s="5"/>
      <c r="B2031" s="40" t="s">
        <v>300</v>
      </c>
      <c r="C2031" s="40"/>
      <c r="D2031" s="41"/>
      <c r="E2031" s="42"/>
      <c r="F2031" s="42"/>
      <c r="G2031" s="42"/>
      <c r="H2031" s="42"/>
      <c r="I2031" s="42"/>
      <c r="J2031" s="42"/>
      <c r="K2031" s="42"/>
      <c r="L2031" s="42"/>
      <c r="M2031" s="43"/>
      <c r="N2031" s="44"/>
      <c r="O2031" s="45"/>
      <c r="P2031" s="46"/>
    </row>
    <row r="2032" spans="1:16" ht="9.75" customHeight="1">
      <c r="A2032" s="5"/>
      <c r="B2032" s="40" t="s">
        <v>300</v>
      </c>
      <c r="C2032" s="40"/>
      <c r="D2032" s="41"/>
      <c r="E2032" s="42"/>
      <c r="F2032" s="42"/>
      <c r="G2032" s="42"/>
      <c r="H2032" s="42"/>
      <c r="I2032" s="42"/>
      <c r="J2032" s="42"/>
      <c r="K2032" s="42"/>
      <c r="L2032" s="42"/>
      <c r="M2032" s="43"/>
      <c r="N2032" s="44"/>
      <c r="O2032" s="45"/>
      <c r="P2032" s="46"/>
    </row>
    <row r="2033" spans="1:16" ht="9.75" customHeight="1">
      <c r="A2033" s="5"/>
      <c r="B2033" s="40" t="s">
        <v>301</v>
      </c>
      <c r="C2033" s="40">
        <f aca="true" t="shared" si="197" ref="C2033:M2033">SUM(C2028:C2032)</f>
        <v>41</v>
      </c>
      <c r="D2033" s="41">
        <f t="shared" si="197"/>
        <v>40</v>
      </c>
      <c r="E2033" s="42">
        <f t="shared" si="197"/>
        <v>32</v>
      </c>
      <c r="F2033" s="42">
        <f t="shared" si="197"/>
        <v>3</v>
      </c>
      <c r="G2033" s="42">
        <f t="shared" si="197"/>
        <v>1</v>
      </c>
      <c r="H2033" s="42">
        <f t="shared" si="197"/>
        <v>7</v>
      </c>
      <c r="I2033" s="42">
        <f t="shared" si="197"/>
        <v>10</v>
      </c>
      <c r="J2033" s="42">
        <f t="shared" si="197"/>
        <v>1</v>
      </c>
      <c r="K2033" s="42">
        <f t="shared" si="197"/>
        <v>11</v>
      </c>
      <c r="L2033" s="42">
        <f t="shared" si="197"/>
        <v>22</v>
      </c>
      <c r="M2033" s="43">
        <f t="shared" si="197"/>
        <v>28</v>
      </c>
      <c r="N2033" s="44">
        <f>MIN(D2033:M2033)</f>
        <v>1</v>
      </c>
      <c r="O2033" s="45">
        <f>C2033-N2033</f>
        <v>40</v>
      </c>
      <c r="P2033" s="46">
        <f>O2033/C2033</f>
        <v>0.975609756097561</v>
      </c>
    </row>
    <row r="2034" spans="1:16" ht="9.75" customHeight="1">
      <c r="A2034" s="5"/>
      <c r="B2034" s="40" t="s">
        <v>109</v>
      </c>
      <c r="C2034" s="40"/>
      <c r="D2034" s="41"/>
      <c r="E2034" s="42"/>
      <c r="F2034" s="42"/>
      <c r="G2034" s="42"/>
      <c r="H2034" s="42"/>
      <c r="I2034" s="42"/>
      <c r="J2034" s="42"/>
      <c r="K2034" s="42"/>
      <c r="L2034" s="42"/>
      <c r="M2034" s="43"/>
      <c r="N2034" s="44"/>
      <c r="O2034" s="45"/>
      <c r="P2034" s="46"/>
    </row>
    <row r="2035" spans="1:16" ht="9.75" customHeight="1">
      <c r="A2035" s="5"/>
      <c r="B2035" s="40" t="s">
        <v>296</v>
      </c>
      <c r="C2035" s="40"/>
      <c r="D2035" s="41"/>
      <c r="E2035" s="42"/>
      <c r="F2035" s="42"/>
      <c r="G2035" s="42"/>
      <c r="H2035" s="42"/>
      <c r="I2035" s="42"/>
      <c r="J2035" s="42"/>
      <c r="K2035" s="42"/>
      <c r="L2035" s="42"/>
      <c r="M2035" s="43"/>
      <c r="N2035" s="44"/>
      <c r="O2035" s="45"/>
      <c r="P2035" s="46"/>
    </row>
    <row r="2036" spans="1:16" ht="9.75" customHeight="1">
      <c r="A2036" s="5"/>
      <c r="B2036" s="40" t="s">
        <v>297</v>
      </c>
      <c r="C2036" s="40"/>
      <c r="D2036" s="41"/>
      <c r="E2036" s="42"/>
      <c r="F2036" s="42"/>
      <c r="G2036" s="42"/>
      <c r="H2036" s="42"/>
      <c r="I2036" s="42"/>
      <c r="J2036" s="42"/>
      <c r="K2036" s="42"/>
      <c r="L2036" s="42"/>
      <c r="M2036" s="43"/>
      <c r="N2036" s="44"/>
      <c r="O2036" s="45"/>
      <c r="P2036" s="46"/>
    </row>
    <row r="2037" spans="1:16" ht="9.75" customHeight="1">
      <c r="A2037" s="5"/>
      <c r="B2037" s="40" t="s">
        <v>4</v>
      </c>
      <c r="C2037" s="40"/>
      <c r="D2037" s="41"/>
      <c r="E2037" s="42"/>
      <c r="F2037" s="42"/>
      <c r="G2037" s="42"/>
      <c r="H2037" s="42"/>
      <c r="I2037" s="42"/>
      <c r="J2037" s="42"/>
      <c r="K2037" s="42"/>
      <c r="L2037" s="42"/>
      <c r="M2037" s="43"/>
      <c r="N2037" s="44"/>
      <c r="O2037" s="45"/>
      <c r="P2037" s="46"/>
    </row>
    <row r="2038" spans="1:16" ht="9.75" customHeight="1">
      <c r="A2038" s="47"/>
      <c r="B2038" s="48" t="s">
        <v>5</v>
      </c>
      <c r="C2038" s="48">
        <f aca="true" t="shared" si="198" ref="C2038:M2038">SUM(C2023:C2027,C2033:C2037)</f>
        <v>41</v>
      </c>
      <c r="D2038" s="49">
        <f t="shared" si="198"/>
        <v>40</v>
      </c>
      <c r="E2038" s="50">
        <f t="shared" si="198"/>
        <v>32</v>
      </c>
      <c r="F2038" s="50">
        <f t="shared" si="198"/>
        <v>3</v>
      </c>
      <c r="G2038" s="50">
        <f t="shared" si="198"/>
        <v>1</v>
      </c>
      <c r="H2038" s="50">
        <f t="shared" si="198"/>
        <v>7</v>
      </c>
      <c r="I2038" s="50">
        <f t="shared" si="198"/>
        <v>10</v>
      </c>
      <c r="J2038" s="50">
        <f t="shared" si="198"/>
        <v>1</v>
      </c>
      <c r="K2038" s="50">
        <f t="shared" si="198"/>
        <v>11</v>
      </c>
      <c r="L2038" s="50">
        <f t="shared" si="198"/>
        <v>22</v>
      </c>
      <c r="M2038" s="51">
        <f t="shared" si="198"/>
        <v>28</v>
      </c>
      <c r="N2038" s="52">
        <f>MIN(D2038:M2038)</f>
        <v>1</v>
      </c>
      <c r="O2038" s="53">
        <f>C2038-N2038</f>
        <v>40</v>
      </c>
      <c r="P2038" s="54">
        <f>O2038/C2038</f>
        <v>0.975609756097561</v>
      </c>
    </row>
    <row r="2039" spans="1:16" ht="9.75" customHeight="1">
      <c r="A2039" s="39" t="s">
        <v>127</v>
      </c>
      <c r="B2039" s="55" t="s">
        <v>0</v>
      </c>
      <c r="C2039" s="55"/>
      <c r="D2039" s="56"/>
      <c r="E2039" s="57"/>
      <c r="F2039" s="57"/>
      <c r="G2039" s="57"/>
      <c r="H2039" s="57"/>
      <c r="I2039" s="57"/>
      <c r="J2039" s="57"/>
      <c r="K2039" s="57"/>
      <c r="L2039" s="57"/>
      <c r="M2039" s="58"/>
      <c r="N2039" s="59"/>
      <c r="O2039" s="60"/>
      <c r="P2039" s="61"/>
    </row>
    <row r="2040" spans="1:16" ht="9.75" customHeight="1">
      <c r="A2040" s="5"/>
      <c r="B2040" s="40" t="s">
        <v>1</v>
      </c>
      <c r="C2040" s="40"/>
      <c r="D2040" s="41"/>
      <c r="E2040" s="42"/>
      <c r="F2040" s="42"/>
      <c r="G2040" s="42"/>
      <c r="H2040" s="42"/>
      <c r="I2040" s="42"/>
      <c r="J2040" s="42"/>
      <c r="K2040" s="42"/>
      <c r="L2040" s="42"/>
      <c r="M2040" s="43"/>
      <c r="N2040" s="44"/>
      <c r="O2040" s="45"/>
      <c r="P2040" s="46"/>
    </row>
    <row r="2041" spans="1:16" ht="9.75" customHeight="1">
      <c r="A2041" s="5"/>
      <c r="B2041" s="40" t="s">
        <v>2</v>
      </c>
      <c r="C2041" s="40"/>
      <c r="D2041" s="41"/>
      <c r="E2041" s="42"/>
      <c r="F2041" s="42"/>
      <c r="G2041" s="42"/>
      <c r="H2041" s="42"/>
      <c r="I2041" s="42"/>
      <c r="J2041" s="42"/>
      <c r="K2041" s="42"/>
      <c r="L2041" s="42"/>
      <c r="M2041" s="43"/>
      <c r="N2041" s="44"/>
      <c r="O2041" s="45"/>
      <c r="P2041" s="46"/>
    </row>
    <row r="2042" spans="1:16" ht="9.75" customHeight="1">
      <c r="A2042" s="5"/>
      <c r="B2042" s="40" t="s">
        <v>495</v>
      </c>
      <c r="C2042" s="40"/>
      <c r="D2042" s="41"/>
      <c r="E2042" s="42"/>
      <c r="F2042" s="42"/>
      <c r="G2042" s="42"/>
      <c r="H2042" s="42"/>
      <c r="I2042" s="42"/>
      <c r="J2042" s="42"/>
      <c r="K2042" s="42"/>
      <c r="L2042" s="42"/>
      <c r="M2042" s="43"/>
      <c r="N2042" s="44"/>
      <c r="O2042" s="45"/>
      <c r="P2042" s="46"/>
    </row>
    <row r="2043" spans="1:16" ht="9.75" customHeight="1">
      <c r="A2043" s="5"/>
      <c r="B2043" s="40" t="s">
        <v>3</v>
      </c>
      <c r="C2043" s="40"/>
      <c r="D2043" s="41"/>
      <c r="E2043" s="42"/>
      <c r="F2043" s="42"/>
      <c r="G2043" s="42"/>
      <c r="H2043" s="42"/>
      <c r="I2043" s="42"/>
      <c r="J2043" s="42"/>
      <c r="K2043" s="42"/>
      <c r="L2043" s="42"/>
      <c r="M2043" s="43"/>
      <c r="N2043" s="44"/>
      <c r="O2043" s="45"/>
      <c r="P2043" s="46"/>
    </row>
    <row r="2044" spans="1:16" ht="9.75" customHeight="1">
      <c r="A2044" s="5"/>
      <c r="B2044" s="40" t="s">
        <v>411</v>
      </c>
      <c r="C2044" s="40">
        <v>39</v>
      </c>
      <c r="D2044" s="41">
        <v>38</v>
      </c>
      <c r="E2044" s="42">
        <v>10</v>
      </c>
      <c r="F2044" s="42">
        <v>0</v>
      </c>
      <c r="G2044" s="42">
        <v>1</v>
      </c>
      <c r="H2044" s="42">
        <v>2</v>
      </c>
      <c r="I2044" s="42">
        <v>3</v>
      </c>
      <c r="J2044" s="42">
        <v>0</v>
      </c>
      <c r="K2044" s="42">
        <v>4</v>
      </c>
      <c r="L2044" s="42">
        <v>12</v>
      </c>
      <c r="M2044" s="43">
        <v>20</v>
      </c>
      <c r="N2044" s="44">
        <f>MIN(D2044:M2044)</f>
        <v>0</v>
      </c>
      <c r="O2044" s="45">
        <f>C2044-N2044</f>
        <v>39</v>
      </c>
      <c r="P2044" s="46">
        <f>O2044/C2044</f>
        <v>1</v>
      </c>
    </row>
    <row r="2045" spans="1:16" ht="9.75" customHeight="1">
      <c r="A2045" s="5"/>
      <c r="B2045" s="40" t="s">
        <v>300</v>
      </c>
      <c r="C2045" s="40"/>
      <c r="D2045" s="41"/>
      <c r="E2045" s="42"/>
      <c r="F2045" s="42"/>
      <c r="G2045" s="42"/>
      <c r="H2045" s="42"/>
      <c r="I2045" s="42"/>
      <c r="J2045" s="42"/>
      <c r="K2045" s="42"/>
      <c r="L2045" s="42"/>
      <c r="M2045" s="43"/>
      <c r="N2045" s="44"/>
      <c r="O2045" s="45"/>
      <c r="P2045" s="46"/>
    </row>
    <row r="2046" spans="1:16" ht="9.75" customHeight="1">
      <c r="A2046" s="5"/>
      <c r="B2046" s="40" t="s">
        <v>300</v>
      </c>
      <c r="C2046" s="40"/>
      <c r="D2046" s="41"/>
      <c r="E2046" s="42"/>
      <c r="F2046" s="42"/>
      <c r="G2046" s="42"/>
      <c r="H2046" s="42"/>
      <c r="I2046" s="42"/>
      <c r="J2046" s="42"/>
      <c r="K2046" s="42"/>
      <c r="L2046" s="42"/>
      <c r="M2046" s="43"/>
      <c r="N2046" s="44"/>
      <c r="O2046" s="45"/>
      <c r="P2046" s="46"/>
    </row>
    <row r="2047" spans="1:16" ht="9.75" customHeight="1">
      <c r="A2047" s="5"/>
      <c r="B2047" s="40" t="s">
        <v>300</v>
      </c>
      <c r="C2047" s="40"/>
      <c r="D2047" s="41"/>
      <c r="E2047" s="42"/>
      <c r="F2047" s="42"/>
      <c r="G2047" s="42"/>
      <c r="H2047" s="42"/>
      <c r="I2047" s="42"/>
      <c r="J2047" s="42"/>
      <c r="K2047" s="42"/>
      <c r="L2047" s="42"/>
      <c r="M2047" s="43"/>
      <c r="N2047" s="44"/>
      <c r="O2047" s="45"/>
      <c r="P2047" s="46"/>
    </row>
    <row r="2048" spans="1:16" ht="9.75" customHeight="1">
      <c r="A2048" s="5"/>
      <c r="B2048" s="40" t="s">
        <v>300</v>
      </c>
      <c r="C2048" s="40"/>
      <c r="D2048" s="41"/>
      <c r="E2048" s="42"/>
      <c r="F2048" s="42"/>
      <c r="G2048" s="42"/>
      <c r="H2048" s="42"/>
      <c r="I2048" s="42"/>
      <c r="J2048" s="42"/>
      <c r="K2048" s="42"/>
      <c r="L2048" s="42"/>
      <c r="M2048" s="43"/>
      <c r="N2048" s="44"/>
      <c r="O2048" s="45"/>
      <c r="P2048" s="46"/>
    </row>
    <row r="2049" spans="1:16" ht="9.75" customHeight="1">
      <c r="A2049" s="5"/>
      <c r="B2049" s="40" t="s">
        <v>301</v>
      </c>
      <c r="C2049" s="40">
        <f aca="true" t="shared" si="199" ref="C2049:M2049">SUM(C2044:C2048)</f>
        <v>39</v>
      </c>
      <c r="D2049" s="41">
        <f t="shared" si="199"/>
        <v>38</v>
      </c>
      <c r="E2049" s="42">
        <f t="shared" si="199"/>
        <v>10</v>
      </c>
      <c r="F2049" s="42">
        <f t="shared" si="199"/>
        <v>0</v>
      </c>
      <c r="G2049" s="42">
        <f t="shared" si="199"/>
        <v>1</v>
      </c>
      <c r="H2049" s="42">
        <f t="shared" si="199"/>
        <v>2</v>
      </c>
      <c r="I2049" s="42">
        <f t="shared" si="199"/>
        <v>3</v>
      </c>
      <c r="J2049" s="42">
        <f t="shared" si="199"/>
        <v>0</v>
      </c>
      <c r="K2049" s="42">
        <f t="shared" si="199"/>
        <v>4</v>
      </c>
      <c r="L2049" s="42">
        <f t="shared" si="199"/>
        <v>12</v>
      </c>
      <c r="M2049" s="43">
        <f t="shared" si="199"/>
        <v>20</v>
      </c>
      <c r="N2049" s="44">
        <f>MIN(D2049:M2049)</f>
        <v>0</v>
      </c>
      <c r="O2049" s="45">
        <f>C2049-N2049</f>
        <v>39</v>
      </c>
      <c r="P2049" s="46">
        <f>O2049/C2049</f>
        <v>1</v>
      </c>
    </row>
    <row r="2050" spans="1:16" ht="9.75" customHeight="1">
      <c r="A2050" s="5"/>
      <c r="B2050" s="40" t="s">
        <v>109</v>
      </c>
      <c r="C2050" s="40"/>
      <c r="D2050" s="41"/>
      <c r="E2050" s="42"/>
      <c r="F2050" s="42"/>
      <c r="G2050" s="42"/>
      <c r="H2050" s="42"/>
      <c r="I2050" s="42"/>
      <c r="J2050" s="42"/>
      <c r="K2050" s="42"/>
      <c r="L2050" s="42"/>
      <c r="M2050" s="43"/>
      <c r="N2050" s="44"/>
      <c r="O2050" s="45"/>
      <c r="P2050" s="46"/>
    </row>
    <row r="2051" spans="1:16" ht="9.75" customHeight="1">
      <c r="A2051" s="5"/>
      <c r="B2051" s="40" t="s">
        <v>296</v>
      </c>
      <c r="C2051" s="40"/>
      <c r="D2051" s="41"/>
      <c r="E2051" s="42"/>
      <c r="F2051" s="42"/>
      <c r="G2051" s="42"/>
      <c r="H2051" s="42"/>
      <c r="I2051" s="42"/>
      <c r="J2051" s="42"/>
      <c r="K2051" s="42"/>
      <c r="L2051" s="42"/>
      <c r="M2051" s="43"/>
      <c r="N2051" s="44"/>
      <c r="O2051" s="45"/>
      <c r="P2051" s="46"/>
    </row>
    <row r="2052" spans="1:16" ht="9.75" customHeight="1">
      <c r="A2052" s="5"/>
      <c r="B2052" s="40" t="s">
        <v>297</v>
      </c>
      <c r="C2052" s="40"/>
      <c r="D2052" s="41"/>
      <c r="E2052" s="42"/>
      <c r="F2052" s="42"/>
      <c r="G2052" s="42"/>
      <c r="H2052" s="42"/>
      <c r="I2052" s="42"/>
      <c r="J2052" s="42"/>
      <c r="K2052" s="42"/>
      <c r="L2052" s="42"/>
      <c r="M2052" s="43"/>
      <c r="N2052" s="44"/>
      <c r="O2052" s="45"/>
      <c r="P2052" s="46"/>
    </row>
    <row r="2053" spans="1:16" ht="9.75" customHeight="1">
      <c r="A2053" s="5"/>
      <c r="B2053" s="40" t="s">
        <v>4</v>
      </c>
      <c r="C2053" s="40"/>
      <c r="D2053" s="41"/>
      <c r="E2053" s="42"/>
      <c r="F2053" s="42"/>
      <c r="G2053" s="42"/>
      <c r="H2053" s="42"/>
      <c r="I2053" s="42"/>
      <c r="J2053" s="42"/>
      <c r="K2053" s="42"/>
      <c r="L2053" s="42"/>
      <c r="M2053" s="43"/>
      <c r="N2053" s="44"/>
      <c r="O2053" s="45"/>
      <c r="P2053" s="46"/>
    </row>
    <row r="2054" spans="1:16" ht="9.75" customHeight="1">
      <c r="A2054" s="47"/>
      <c r="B2054" s="48" t="s">
        <v>5</v>
      </c>
      <c r="C2054" s="48">
        <f aca="true" t="shared" si="200" ref="C2054:M2054">SUM(C2039:C2043,C2049:C2053)</f>
        <v>39</v>
      </c>
      <c r="D2054" s="49">
        <f t="shared" si="200"/>
        <v>38</v>
      </c>
      <c r="E2054" s="50">
        <f t="shared" si="200"/>
        <v>10</v>
      </c>
      <c r="F2054" s="50">
        <f t="shared" si="200"/>
        <v>0</v>
      </c>
      <c r="G2054" s="50">
        <f t="shared" si="200"/>
        <v>1</v>
      </c>
      <c r="H2054" s="50">
        <f t="shared" si="200"/>
        <v>2</v>
      </c>
      <c r="I2054" s="50">
        <f t="shared" si="200"/>
        <v>3</v>
      </c>
      <c r="J2054" s="50">
        <f t="shared" si="200"/>
        <v>0</v>
      </c>
      <c r="K2054" s="50">
        <f t="shared" si="200"/>
        <v>4</v>
      </c>
      <c r="L2054" s="50">
        <f t="shared" si="200"/>
        <v>12</v>
      </c>
      <c r="M2054" s="51">
        <f t="shared" si="200"/>
        <v>20</v>
      </c>
      <c r="N2054" s="52">
        <f>MIN(D2054:M2054)</f>
        <v>0</v>
      </c>
      <c r="O2054" s="53">
        <f>C2054-N2054</f>
        <v>39</v>
      </c>
      <c r="P2054" s="54">
        <f>O2054/C2054</f>
        <v>1</v>
      </c>
    </row>
    <row r="2055" spans="1:16" ht="9.75" customHeight="1">
      <c r="A2055" s="39" t="s">
        <v>128</v>
      </c>
      <c r="B2055" s="55" t="s">
        <v>0</v>
      </c>
      <c r="C2055" s="55"/>
      <c r="D2055" s="56"/>
      <c r="E2055" s="57"/>
      <c r="F2055" s="57"/>
      <c r="G2055" s="57"/>
      <c r="H2055" s="57"/>
      <c r="I2055" s="57"/>
      <c r="J2055" s="57"/>
      <c r="K2055" s="57"/>
      <c r="L2055" s="57"/>
      <c r="M2055" s="58"/>
      <c r="N2055" s="59"/>
      <c r="O2055" s="60"/>
      <c r="P2055" s="61"/>
    </row>
    <row r="2056" spans="1:16" ht="9.75" customHeight="1">
      <c r="A2056" s="5"/>
      <c r="B2056" s="40" t="s">
        <v>1</v>
      </c>
      <c r="C2056" s="40"/>
      <c r="D2056" s="41"/>
      <c r="E2056" s="42"/>
      <c r="F2056" s="42"/>
      <c r="G2056" s="42"/>
      <c r="H2056" s="42"/>
      <c r="I2056" s="42"/>
      <c r="J2056" s="42"/>
      <c r="K2056" s="42"/>
      <c r="L2056" s="42"/>
      <c r="M2056" s="43"/>
      <c r="N2056" s="44"/>
      <c r="O2056" s="45"/>
      <c r="P2056" s="46"/>
    </row>
    <row r="2057" spans="1:16" ht="9.75" customHeight="1">
      <c r="A2057" s="5"/>
      <c r="B2057" s="40" t="s">
        <v>2</v>
      </c>
      <c r="C2057" s="40"/>
      <c r="D2057" s="41"/>
      <c r="E2057" s="42"/>
      <c r="F2057" s="42"/>
      <c r="G2057" s="42"/>
      <c r="H2057" s="42"/>
      <c r="I2057" s="42"/>
      <c r="J2057" s="42"/>
      <c r="K2057" s="42"/>
      <c r="L2057" s="42"/>
      <c r="M2057" s="43"/>
      <c r="N2057" s="44"/>
      <c r="O2057" s="45"/>
      <c r="P2057" s="46"/>
    </row>
    <row r="2058" spans="1:16" ht="9.75" customHeight="1">
      <c r="A2058" s="5"/>
      <c r="B2058" s="40" t="s">
        <v>495</v>
      </c>
      <c r="C2058" s="40"/>
      <c r="D2058" s="41"/>
      <c r="E2058" s="42"/>
      <c r="F2058" s="42"/>
      <c r="G2058" s="42"/>
      <c r="H2058" s="42"/>
      <c r="I2058" s="42"/>
      <c r="J2058" s="42"/>
      <c r="K2058" s="42"/>
      <c r="L2058" s="42"/>
      <c r="M2058" s="43"/>
      <c r="N2058" s="44"/>
      <c r="O2058" s="45"/>
      <c r="P2058" s="46"/>
    </row>
    <row r="2059" spans="1:16" ht="9.75" customHeight="1">
      <c r="A2059" s="5"/>
      <c r="B2059" s="40" t="s">
        <v>3</v>
      </c>
      <c r="C2059" s="40"/>
      <c r="D2059" s="41"/>
      <c r="E2059" s="42"/>
      <c r="F2059" s="42"/>
      <c r="G2059" s="42"/>
      <c r="H2059" s="42"/>
      <c r="I2059" s="42"/>
      <c r="J2059" s="42"/>
      <c r="K2059" s="42"/>
      <c r="L2059" s="42"/>
      <c r="M2059" s="43"/>
      <c r="N2059" s="44"/>
      <c r="O2059" s="45"/>
      <c r="P2059" s="46"/>
    </row>
    <row r="2060" spans="1:16" ht="9.75" customHeight="1">
      <c r="A2060" s="5"/>
      <c r="B2060" s="40" t="s">
        <v>411</v>
      </c>
      <c r="C2060" s="40">
        <v>39</v>
      </c>
      <c r="D2060" s="41">
        <v>26</v>
      </c>
      <c r="E2060" s="42">
        <v>0</v>
      </c>
      <c r="F2060" s="42">
        <v>0</v>
      </c>
      <c r="G2060" s="42">
        <v>0</v>
      </c>
      <c r="H2060" s="42">
        <v>0</v>
      </c>
      <c r="I2060" s="42">
        <v>0</v>
      </c>
      <c r="J2060" s="42">
        <v>0</v>
      </c>
      <c r="K2060" s="42">
        <v>0</v>
      </c>
      <c r="L2060" s="42">
        <v>2</v>
      </c>
      <c r="M2060" s="43">
        <v>11</v>
      </c>
      <c r="N2060" s="44">
        <f>MIN(D2060:M2060)</f>
        <v>0</v>
      </c>
      <c r="O2060" s="45">
        <f>C2060-N2060</f>
        <v>39</v>
      </c>
      <c r="P2060" s="46">
        <f>O2060/C2060</f>
        <v>1</v>
      </c>
    </row>
    <row r="2061" spans="1:16" ht="9.75" customHeight="1">
      <c r="A2061" s="5"/>
      <c r="B2061" s="40" t="s">
        <v>300</v>
      </c>
      <c r="C2061" s="40"/>
      <c r="D2061" s="41"/>
      <c r="E2061" s="42"/>
      <c r="F2061" s="42"/>
      <c r="G2061" s="42"/>
      <c r="H2061" s="42"/>
      <c r="I2061" s="42"/>
      <c r="J2061" s="42"/>
      <c r="K2061" s="42"/>
      <c r="L2061" s="42"/>
      <c r="M2061" s="43"/>
      <c r="N2061" s="44"/>
      <c r="O2061" s="45"/>
      <c r="P2061" s="46"/>
    </row>
    <row r="2062" spans="1:16" ht="9.75" customHeight="1">
      <c r="A2062" s="5"/>
      <c r="B2062" s="40" t="s">
        <v>300</v>
      </c>
      <c r="C2062" s="40"/>
      <c r="D2062" s="41"/>
      <c r="E2062" s="42"/>
      <c r="F2062" s="42"/>
      <c r="G2062" s="42"/>
      <c r="H2062" s="42"/>
      <c r="I2062" s="42"/>
      <c r="J2062" s="42"/>
      <c r="K2062" s="42"/>
      <c r="L2062" s="42"/>
      <c r="M2062" s="43"/>
      <c r="N2062" s="44"/>
      <c r="O2062" s="45"/>
      <c r="P2062" s="46"/>
    </row>
    <row r="2063" spans="1:16" ht="9.75" customHeight="1">
      <c r="A2063" s="5"/>
      <c r="B2063" s="40" t="s">
        <v>300</v>
      </c>
      <c r="C2063" s="40"/>
      <c r="D2063" s="41"/>
      <c r="E2063" s="42"/>
      <c r="F2063" s="42"/>
      <c r="G2063" s="42"/>
      <c r="H2063" s="42"/>
      <c r="I2063" s="42"/>
      <c r="J2063" s="42"/>
      <c r="K2063" s="42"/>
      <c r="L2063" s="42"/>
      <c r="M2063" s="43"/>
      <c r="N2063" s="44"/>
      <c r="O2063" s="45"/>
      <c r="P2063" s="46"/>
    </row>
    <row r="2064" spans="1:16" ht="9.75" customHeight="1">
      <c r="A2064" s="5"/>
      <c r="B2064" s="40" t="s">
        <v>300</v>
      </c>
      <c r="C2064" s="40"/>
      <c r="D2064" s="41"/>
      <c r="E2064" s="42"/>
      <c r="F2064" s="42"/>
      <c r="G2064" s="42"/>
      <c r="H2064" s="42"/>
      <c r="I2064" s="42"/>
      <c r="J2064" s="42"/>
      <c r="K2064" s="42"/>
      <c r="L2064" s="42"/>
      <c r="M2064" s="43"/>
      <c r="N2064" s="44"/>
      <c r="O2064" s="45"/>
      <c r="P2064" s="46"/>
    </row>
    <row r="2065" spans="1:16" ht="9.75" customHeight="1">
      <c r="A2065" s="5"/>
      <c r="B2065" s="40" t="s">
        <v>301</v>
      </c>
      <c r="C2065" s="40">
        <f aca="true" t="shared" si="201" ref="C2065:M2065">SUM(C2060:C2064)</f>
        <v>39</v>
      </c>
      <c r="D2065" s="41">
        <f t="shared" si="201"/>
        <v>26</v>
      </c>
      <c r="E2065" s="42">
        <f t="shared" si="201"/>
        <v>0</v>
      </c>
      <c r="F2065" s="42">
        <f t="shared" si="201"/>
        <v>0</v>
      </c>
      <c r="G2065" s="42">
        <f t="shared" si="201"/>
        <v>0</v>
      </c>
      <c r="H2065" s="42">
        <f t="shared" si="201"/>
        <v>0</v>
      </c>
      <c r="I2065" s="42">
        <f t="shared" si="201"/>
        <v>0</v>
      </c>
      <c r="J2065" s="42">
        <f t="shared" si="201"/>
        <v>0</v>
      </c>
      <c r="K2065" s="42">
        <f t="shared" si="201"/>
        <v>0</v>
      </c>
      <c r="L2065" s="42">
        <f t="shared" si="201"/>
        <v>2</v>
      </c>
      <c r="M2065" s="43">
        <f t="shared" si="201"/>
        <v>11</v>
      </c>
      <c r="N2065" s="44">
        <f>MIN(D2065:M2065)</f>
        <v>0</v>
      </c>
      <c r="O2065" s="45">
        <f>C2065-N2065</f>
        <v>39</v>
      </c>
      <c r="P2065" s="46">
        <f>O2065/C2065</f>
        <v>1</v>
      </c>
    </row>
    <row r="2066" spans="1:16" ht="9.75" customHeight="1">
      <c r="A2066" s="5"/>
      <c r="B2066" s="40" t="s">
        <v>109</v>
      </c>
      <c r="C2066" s="40"/>
      <c r="D2066" s="41"/>
      <c r="E2066" s="42"/>
      <c r="F2066" s="42"/>
      <c r="G2066" s="42"/>
      <c r="H2066" s="42"/>
      <c r="I2066" s="42"/>
      <c r="J2066" s="42"/>
      <c r="K2066" s="42"/>
      <c r="L2066" s="42"/>
      <c r="M2066" s="43"/>
      <c r="N2066" s="44"/>
      <c r="O2066" s="45"/>
      <c r="P2066" s="46"/>
    </row>
    <row r="2067" spans="1:16" ht="9.75" customHeight="1">
      <c r="A2067" s="5"/>
      <c r="B2067" s="40" t="s">
        <v>296</v>
      </c>
      <c r="C2067" s="40"/>
      <c r="D2067" s="41"/>
      <c r="E2067" s="42"/>
      <c r="F2067" s="42"/>
      <c r="G2067" s="42"/>
      <c r="H2067" s="42"/>
      <c r="I2067" s="42"/>
      <c r="J2067" s="42"/>
      <c r="K2067" s="42"/>
      <c r="L2067" s="42"/>
      <c r="M2067" s="43"/>
      <c r="N2067" s="44"/>
      <c r="O2067" s="45"/>
      <c r="P2067" s="46"/>
    </row>
    <row r="2068" spans="1:16" ht="9.75" customHeight="1">
      <c r="A2068" s="5"/>
      <c r="B2068" s="40" t="s">
        <v>297</v>
      </c>
      <c r="C2068" s="40"/>
      <c r="D2068" s="41"/>
      <c r="E2068" s="42"/>
      <c r="F2068" s="42"/>
      <c r="G2068" s="42"/>
      <c r="H2068" s="42"/>
      <c r="I2068" s="42"/>
      <c r="J2068" s="42"/>
      <c r="K2068" s="42"/>
      <c r="L2068" s="42"/>
      <c r="M2068" s="43"/>
      <c r="N2068" s="44"/>
      <c r="O2068" s="45"/>
      <c r="P2068" s="46"/>
    </row>
    <row r="2069" spans="1:16" ht="9.75" customHeight="1">
      <c r="A2069" s="5"/>
      <c r="B2069" s="40" t="s">
        <v>4</v>
      </c>
      <c r="C2069" s="40"/>
      <c r="D2069" s="41"/>
      <c r="E2069" s="42"/>
      <c r="F2069" s="42"/>
      <c r="G2069" s="42"/>
      <c r="H2069" s="42"/>
      <c r="I2069" s="42"/>
      <c r="J2069" s="42"/>
      <c r="K2069" s="42"/>
      <c r="L2069" s="42"/>
      <c r="M2069" s="43"/>
      <c r="N2069" s="44"/>
      <c r="O2069" s="45"/>
      <c r="P2069" s="46"/>
    </row>
    <row r="2070" spans="1:16" ht="9.75" customHeight="1">
      <c r="A2070" s="47"/>
      <c r="B2070" s="48" t="s">
        <v>5</v>
      </c>
      <c r="C2070" s="48">
        <f aca="true" t="shared" si="202" ref="C2070:M2070">SUM(C2055:C2059,C2065:C2069)</f>
        <v>39</v>
      </c>
      <c r="D2070" s="49">
        <f t="shared" si="202"/>
        <v>26</v>
      </c>
      <c r="E2070" s="50">
        <f t="shared" si="202"/>
        <v>0</v>
      </c>
      <c r="F2070" s="50">
        <f t="shared" si="202"/>
        <v>0</v>
      </c>
      <c r="G2070" s="50">
        <f t="shared" si="202"/>
        <v>0</v>
      </c>
      <c r="H2070" s="50">
        <f t="shared" si="202"/>
        <v>0</v>
      </c>
      <c r="I2070" s="50">
        <f t="shared" si="202"/>
        <v>0</v>
      </c>
      <c r="J2070" s="50">
        <f t="shared" si="202"/>
        <v>0</v>
      </c>
      <c r="K2070" s="50">
        <f t="shared" si="202"/>
        <v>0</v>
      </c>
      <c r="L2070" s="50">
        <f t="shared" si="202"/>
        <v>2</v>
      </c>
      <c r="M2070" s="51">
        <f t="shared" si="202"/>
        <v>11</v>
      </c>
      <c r="N2070" s="52">
        <f>MIN(D2070:M2070)</f>
        <v>0</v>
      </c>
      <c r="O2070" s="53">
        <f>C2070-N2070</f>
        <v>39</v>
      </c>
      <c r="P2070" s="54">
        <f>O2070/C2070</f>
        <v>1</v>
      </c>
    </row>
    <row r="2071" spans="1:16" ht="9.75" customHeight="1">
      <c r="A2071" s="39" t="s">
        <v>129</v>
      </c>
      <c r="B2071" s="55" t="s">
        <v>0</v>
      </c>
      <c r="C2071" s="55"/>
      <c r="D2071" s="56"/>
      <c r="E2071" s="57"/>
      <c r="F2071" s="57"/>
      <c r="G2071" s="57"/>
      <c r="H2071" s="57"/>
      <c r="I2071" s="57"/>
      <c r="J2071" s="57"/>
      <c r="K2071" s="57"/>
      <c r="L2071" s="57"/>
      <c r="M2071" s="58"/>
      <c r="N2071" s="59"/>
      <c r="O2071" s="60"/>
      <c r="P2071" s="61"/>
    </row>
    <row r="2072" spans="1:16" ht="9.75" customHeight="1">
      <c r="A2072" s="5"/>
      <c r="B2072" s="40" t="s">
        <v>1</v>
      </c>
      <c r="C2072" s="40"/>
      <c r="D2072" s="41"/>
      <c r="E2072" s="42"/>
      <c r="F2072" s="42"/>
      <c r="G2072" s="42"/>
      <c r="H2072" s="42"/>
      <c r="I2072" s="42"/>
      <c r="J2072" s="42"/>
      <c r="K2072" s="42"/>
      <c r="L2072" s="42"/>
      <c r="M2072" s="43"/>
      <c r="N2072" s="44"/>
      <c r="O2072" s="45"/>
      <c r="P2072" s="46"/>
    </row>
    <row r="2073" spans="1:16" ht="9.75" customHeight="1">
      <c r="A2073" s="5"/>
      <c r="B2073" s="40" t="s">
        <v>2</v>
      </c>
      <c r="C2073" s="40"/>
      <c r="D2073" s="41"/>
      <c r="E2073" s="42"/>
      <c r="F2073" s="42"/>
      <c r="G2073" s="42"/>
      <c r="H2073" s="42"/>
      <c r="I2073" s="42"/>
      <c r="J2073" s="42"/>
      <c r="K2073" s="42"/>
      <c r="L2073" s="42"/>
      <c r="M2073" s="43"/>
      <c r="N2073" s="44"/>
      <c r="O2073" s="45"/>
      <c r="P2073" s="46"/>
    </row>
    <row r="2074" spans="1:16" ht="9.75" customHeight="1">
      <c r="A2074" s="5"/>
      <c r="B2074" s="40" t="s">
        <v>495</v>
      </c>
      <c r="C2074" s="40"/>
      <c r="D2074" s="41"/>
      <c r="E2074" s="42"/>
      <c r="F2074" s="42"/>
      <c r="G2074" s="42"/>
      <c r="H2074" s="42"/>
      <c r="I2074" s="42"/>
      <c r="J2074" s="42"/>
      <c r="K2074" s="42"/>
      <c r="L2074" s="42"/>
      <c r="M2074" s="43"/>
      <c r="N2074" s="44"/>
      <c r="O2074" s="45"/>
      <c r="P2074" s="46"/>
    </row>
    <row r="2075" spans="1:16" ht="9.75" customHeight="1">
      <c r="A2075" s="5"/>
      <c r="B2075" s="40" t="s">
        <v>3</v>
      </c>
      <c r="C2075" s="40"/>
      <c r="D2075" s="41"/>
      <c r="E2075" s="42"/>
      <c r="F2075" s="42"/>
      <c r="G2075" s="42"/>
      <c r="H2075" s="42"/>
      <c r="I2075" s="42"/>
      <c r="J2075" s="42"/>
      <c r="K2075" s="42"/>
      <c r="L2075" s="42"/>
      <c r="M2075" s="43"/>
      <c r="N2075" s="44"/>
      <c r="O2075" s="45"/>
      <c r="P2075" s="46"/>
    </row>
    <row r="2076" spans="1:16" ht="9.75" customHeight="1">
      <c r="A2076" s="5"/>
      <c r="B2076" s="40" t="s">
        <v>411</v>
      </c>
      <c r="C2076" s="40">
        <v>39</v>
      </c>
      <c r="D2076" s="41">
        <v>8</v>
      </c>
      <c r="E2076" s="42">
        <v>0</v>
      </c>
      <c r="F2076" s="42">
        <v>0</v>
      </c>
      <c r="G2076" s="42">
        <v>0</v>
      </c>
      <c r="H2076" s="42">
        <v>0</v>
      </c>
      <c r="I2076" s="42">
        <v>0</v>
      </c>
      <c r="J2076" s="42">
        <v>1</v>
      </c>
      <c r="K2076" s="42">
        <v>0</v>
      </c>
      <c r="L2076" s="42">
        <v>2</v>
      </c>
      <c r="M2076" s="43">
        <v>5</v>
      </c>
      <c r="N2076" s="44">
        <f>MIN(D2076:M2076)</f>
        <v>0</v>
      </c>
      <c r="O2076" s="45">
        <f>C2076-N2076</f>
        <v>39</v>
      </c>
      <c r="P2076" s="46">
        <f>O2076/C2076</f>
        <v>1</v>
      </c>
    </row>
    <row r="2077" spans="1:16" ht="9.75" customHeight="1">
      <c r="A2077" s="5"/>
      <c r="B2077" s="40" t="s">
        <v>300</v>
      </c>
      <c r="C2077" s="40"/>
      <c r="D2077" s="41"/>
      <c r="E2077" s="42"/>
      <c r="F2077" s="42"/>
      <c r="G2077" s="42"/>
      <c r="H2077" s="42"/>
      <c r="I2077" s="42"/>
      <c r="J2077" s="42"/>
      <c r="K2077" s="42"/>
      <c r="L2077" s="42"/>
      <c r="M2077" s="43"/>
      <c r="N2077" s="44"/>
      <c r="O2077" s="45"/>
      <c r="P2077" s="46"/>
    </row>
    <row r="2078" spans="1:16" ht="9.75" customHeight="1">
      <c r="A2078" s="5"/>
      <c r="B2078" s="40" t="s">
        <v>300</v>
      </c>
      <c r="C2078" s="40"/>
      <c r="D2078" s="41"/>
      <c r="E2078" s="42"/>
      <c r="F2078" s="42"/>
      <c r="G2078" s="42"/>
      <c r="H2078" s="42"/>
      <c r="I2078" s="42"/>
      <c r="J2078" s="42"/>
      <c r="K2078" s="42"/>
      <c r="L2078" s="42"/>
      <c r="M2078" s="43"/>
      <c r="N2078" s="44"/>
      <c r="O2078" s="45"/>
      <c r="P2078" s="46"/>
    </row>
    <row r="2079" spans="1:16" ht="9.75" customHeight="1">
      <c r="A2079" s="5"/>
      <c r="B2079" s="40" t="s">
        <v>300</v>
      </c>
      <c r="C2079" s="40"/>
      <c r="D2079" s="41"/>
      <c r="E2079" s="42"/>
      <c r="F2079" s="42"/>
      <c r="G2079" s="42"/>
      <c r="H2079" s="42"/>
      <c r="I2079" s="42"/>
      <c r="J2079" s="42"/>
      <c r="K2079" s="42"/>
      <c r="L2079" s="42"/>
      <c r="M2079" s="43"/>
      <c r="N2079" s="44"/>
      <c r="O2079" s="45"/>
      <c r="P2079" s="46"/>
    </row>
    <row r="2080" spans="1:16" ht="9.75" customHeight="1">
      <c r="A2080" s="5"/>
      <c r="B2080" s="40" t="s">
        <v>300</v>
      </c>
      <c r="C2080" s="40"/>
      <c r="D2080" s="41"/>
      <c r="E2080" s="42"/>
      <c r="F2080" s="42"/>
      <c r="G2080" s="42"/>
      <c r="H2080" s="42"/>
      <c r="I2080" s="42"/>
      <c r="J2080" s="42"/>
      <c r="K2080" s="42"/>
      <c r="L2080" s="42"/>
      <c r="M2080" s="43"/>
      <c r="N2080" s="44"/>
      <c r="O2080" s="45"/>
      <c r="P2080" s="46"/>
    </row>
    <row r="2081" spans="1:16" ht="9.75" customHeight="1">
      <c r="A2081" s="5"/>
      <c r="B2081" s="40" t="s">
        <v>301</v>
      </c>
      <c r="C2081" s="40">
        <f aca="true" t="shared" si="203" ref="C2081:M2081">SUM(C2076:C2080)</f>
        <v>39</v>
      </c>
      <c r="D2081" s="41">
        <f t="shared" si="203"/>
        <v>8</v>
      </c>
      <c r="E2081" s="42">
        <f t="shared" si="203"/>
        <v>0</v>
      </c>
      <c r="F2081" s="42">
        <f t="shared" si="203"/>
        <v>0</v>
      </c>
      <c r="G2081" s="42">
        <f t="shared" si="203"/>
        <v>0</v>
      </c>
      <c r="H2081" s="42">
        <f t="shared" si="203"/>
        <v>0</v>
      </c>
      <c r="I2081" s="42">
        <f t="shared" si="203"/>
        <v>0</v>
      </c>
      <c r="J2081" s="42">
        <f t="shared" si="203"/>
        <v>1</v>
      </c>
      <c r="K2081" s="42">
        <f t="shared" si="203"/>
        <v>0</v>
      </c>
      <c r="L2081" s="42">
        <f t="shared" si="203"/>
        <v>2</v>
      </c>
      <c r="M2081" s="43">
        <f t="shared" si="203"/>
        <v>5</v>
      </c>
      <c r="N2081" s="44">
        <f>MIN(D2081:M2081)</f>
        <v>0</v>
      </c>
      <c r="O2081" s="45">
        <f>C2081-N2081</f>
        <v>39</v>
      </c>
      <c r="P2081" s="46">
        <f>O2081/C2081</f>
        <v>1</v>
      </c>
    </row>
    <row r="2082" spans="1:16" ht="9.75" customHeight="1">
      <c r="A2082" s="5"/>
      <c r="B2082" s="40" t="s">
        <v>109</v>
      </c>
      <c r="C2082" s="40"/>
      <c r="D2082" s="41"/>
      <c r="E2082" s="42"/>
      <c r="F2082" s="42"/>
      <c r="G2082" s="42"/>
      <c r="H2082" s="42"/>
      <c r="I2082" s="42"/>
      <c r="J2082" s="42"/>
      <c r="K2082" s="42"/>
      <c r="L2082" s="42"/>
      <c r="M2082" s="43"/>
      <c r="N2082" s="44"/>
      <c r="O2082" s="45"/>
      <c r="P2082" s="46"/>
    </row>
    <row r="2083" spans="1:16" ht="9.75" customHeight="1">
      <c r="A2083" s="5"/>
      <c r="B2083" s="40" t="s">
        <v>296</v>
      </c>
      <c r="C2083" s="40"/>
      <c r="D2083" s="41"/>
      <c r="E2083" s="42"/>
      <c r="F2083" s="42"/>
      <c r="G2083" s="42"/>
      <c r="H2083" s="42"/>
      <c r="I2083" s="42"/>
      <c r="J2083" s="42"/>
      <c r="K2083" s="42"/>
      <c r="L2083" s="42"/>
      <c r="M2083" s="43"/>
      <c r="N2083" s="44"/>
      <c r="O2083" s="45"/>
      <c r="P2083" s="46"/>
    </row>
    <row r="2084" spans="1:16" ht="9.75" customHeight="1">
      <c r="A2084" s="5"/>
      <c r="B2084" s="40" t="s">
        <v>297</v>
      </c>
      <c r="C2084" s="40"/>
      <c r="D2084" s="41"/>
      <c r="E2084" s="42"/>
      <c r="F2084" s="42"/>
      <c r="G2084" s="42"/>
      <c r="H2084" s="42"/>
      <c r="I2084" s="42"/>
      <c r="J2084" s="42"/>
      <c r="K2084" s="42"/>
      <c r="L2084" s="42"/>
      <c r="M2084" s="43"/>
      <c r="N2084" s="44"/>
      <c r="O2084" s="45"/>
      <c r="P2084" s="46"/>
    </row>
    <row r="2085" spans="1:16" ht="9.75" customHeight="1">
      <c r="A2085" s="5"/>
      <c r="B2085" s="40" t="s">
        <v>4</v>
      </c>
      <c r="C2085" s="40"/>
      <c r="D2085" s="41"/>
      <c r="E2085" s="42"/>
      <c r="F2085" s="42"/>
      <c r="G2085" s="42"/>
      <c r="H2085" s="42"/>
      <c r="I2085" s="42"/>
      <c r="J2085" s="42"/>
      <c r="K2085" s="42"/>
      <c r="L2085" s="42"/>
      <c r="M2085" s="43"/>
      <c r="N2085" s="44"/>
      <c r="O2085" s="45"/>
      <c r="P2085" s="46"/>
    </row>
    <row r="2086" spans="1:16" ht="9.75" customHeight="1">
      <c r="A2086" s="47"/>
      <c r="B2086" s="48" t="s">
        <v>5</v>
      </c>
      <c r="C2086" s="48">
        <f aca="true" t="shared" si="204" ref="C2086:M2086">SUM(C2071:C2075,C2081:C2085)</f>
        <v>39</v>
      </c>
      <c r="D2086" s="49">
        <f t="shared" si="204"/>
        <v>8</v>
      </c>
      <c r="E2086" s="50">
        <f t="shared" si="204"/>
        <v>0</v>
      </c>
      <c r="F2086" s="50">
        <f t="shared" si="204"/>
        <v>0</v>
      </c>
      <c r="G2086" s="50">
        <f t="shared" si="204"/>
        <v>0</v>
      </c>
      <c r="H2086" s="50">
        <f t="shared" si="204"/>
        <v>0</v>
      </c>
      <c r="I2086" s="50">
        <f t="shared" si="204"/>
        <v>0</v>
      </c>
      <c r="J2086" s="50">
        <f t="shared" si="204"/>
        <v>1</v>
      </c>
      <c r="K2086" s="50">
        <f t="shared" si="204"/>
        <v>0</v>
      </c>
      <c r="L2086" s="50">
        <f t="shared" si="204"/>
        <v>2</v>
      </c>
      <c r="M2086" s="51">
        <f t="shared" si="204"/>
        <v>5</v>
      </c>
      <c r="N2086" s="52">
        <f>MIN(D2086:M2086)</f>
        <v>0</v>
      </c>
      <c r="O2086" s="53">
        <f>C2086-N2086</f>
        <v>39</v>
      </c>
      <c r="P2086" s="54">
        <f>O2086/C2086</f>
        <v>1</v>
      </c>
    </row>
    <row r="2087" spans="1:16" ht="9.75" customHeight="1">
      <c r="A2087" s="39" t="s">
        <v>130</v>
      </c>
      <c r="B2087" s="55" t="s">
        <v>0</v>
      </c>
      <c r="C2087" s="55"/>
      <c r="D2087" s="56"/>
      <c r="E2087" s="57"/>
      <c r="F2087" s="57"/>
      <c r="G2087" s="57"/>
      <c r="H2087" s="57"/>
      <c r="I2087" s="57"/>
      <c r="J2087" s="57"/>
      <c r="K2087" s="57"/>
      <c r="L2087" s="57"/>
      <c r="M2087" s="58"/>
      <c r="N2087" s="59"/>
      <c r="O2087" s="60"/>
      <c r="P2087" s="61"/>
    </row>
    <row r="2088" spans="1:16" ht="9.75" customHeight="1">
      <c r="A2088" s="5"/>
      <c r="B2088" s="40" t="s">
        <v>1</v>
      </c>
      <c r="C2088" s="40"/>
      <c r="D2088" s="41"/>
      <c r="E2088" s="42"/>
      <c r="F2088" s="42"/>
      <c r="G2088" s="42"/>
      <c r="H2088" s="42"/>
      <c r="I2088" s="42"/>
      <c r="J2088" s="42"/>
      <c r="K2088" s="42"/>
      <c r="L2088" s="42"/>
      <c r="M2088" s="43"/>
      <c r="N2088" s="44"/>
      <c r="O2088" s="45"/>
      <c r="P2088" s="46"/>
    </row>
    <row r="2089" spans="1:16" ht="9.75" customHeight="1">
      <c r="A2089" s="5"/>
      <c r="B2089" s="40" t="s">
        <v>2</v>
      </c>
      <c r="C2089" s="40"/>
      <c r="D2089" s="41"/>
      <c r="E2089" s="42"/>
      <c r="F2089" s="42"/>
      <c r="G2089" s="42"/>
      <c r="H2089" s="42"/>
      <c r="I2089" s="42"/>
      <c r="J2089" s="42"/>
      <c r="K2089" s="42"/>
      <c r="L2089" s="42"/>
      <c r="M2089" s="43"/>
      <c r="N2089" s="44"/>
      <c r="O2089" s="45"/>
      <c r="P2089" s="46"/>
    </row>
    <row r="2090" spans="1:16" ht="9.75" customHeight="1">
      <c r="A2090" s="5"/>
      <c r="B2090" s="40" t="s">
        <v>495</v>
      </c>
      <c r="C2090" s="40"/>
      <c r="D2090" s="41"/>
      <c r="E2090" s="42"/>
      <c r="F2090" s="42"/>
      <c r="G2090" s="42"/>
      <c r="H2090" s="42"/>
      <c r="I2090" s="42"/>
      <c r="J2090" s="42"/>
      <c r="K2090" s="42"/>
      <c r="L2090" s="42"/>
      <c r="M2090" s="43"/>
      <c r="N2090" s="44"/>
      <c r="O2090" s="45"/>
      <c r="P2090" s="46"/>
    </row>
    <row r="2091" spans="1:16" ht="9.75" customHeight="1">
      <c r="A2091" s="5"/>
      <c r="B2091" s="40" t="s">
        <v>3</v>
      </c>
      <c r="C2091" s="40"/>
      <c r="D2091" s="41"/>
      <c r="E2091" s="42"/>
      <c r="F2091" s="42"/>
      <c r="G2091" s="42"/>
      <c r="H2091" s="42"/>
      <c r="I2091" s="42"/>
      <c r="J2091" s="42"/>
      <c r="K2091" s="42"/>
      <c r="L2091" s="42"/>
      <c r="M2091" s="43"/>
      <c r="N2091" s="44"/>
      <c r="O2091" s="45"/>
      <c r="P2091" s="46"/>
    </row>
    <row r="2092" spans="1:16" ht="9.75" customHeight="1">
      <c r="A2092" s="5"/>
      <c r="B2092" s="40" t="s">
        <v>411</v>
      </c>
      <c r="C2092" s="40">
        <v>39</v>
      </c>
      <c r="D2092" s="41">
        <v>0</v>
      </c>
      <c r="E2092" s="42">
        <v>0</v>
      </c>
      <c r="F2092" s="42">
        <v>0</v>
      </c>
      <c r="G2092" s="42">
        <v>0</v>
      </c>
      <c r="H2092" s="42">
        <v>0</v>
      </c>
      <c r="I2092" s="42">
        <v>0</v>
      </c>
      <c r="J2092" s="42">
        <v>0</v>
      </c>
      <c r="K2092" s="42">
        <v>0</v>
      </c>
      <c r="L2092" s="42">
        <v>2</v>
      </c>
      <c r="M2092" s="43">
        <v>2</v>
      </c>
      <c r="N2092" s="44">
        <f>MIN(D2092:M2092)</f>
        <v>0</v>
      </c>
      <c r="O2092" s="45">
        <f>C2092-N2092</f>
        <v>39</v>
      </c>
      <c r="P2092" s="46">
        <f>O2092/C2092</f>
        <v>1</v>
      </c>
    </row>
    <row r="2093" spans="1:16" ht="9.75" customHeight="1">
      <c r="A2093" s="5"/>
      <c r="B2093" s="40" t="s">
        <v>300</v>
      </c>
      <c r="C2093" s="40"/>
      <c r="D2093" s="41"/>
      <c r="E2093" s="42"/>
      <c r="F2093" s="42"/>
      <c r="G2093" s="42"/>
      <c r="H2093" s="42"/>
      <c r="I2093" s="42"/>
      <c r="J2093" s="42"/>
      <c r="K2093" s="42"/>
      <c r="L2093" s="42"/>
      <c r="M2093" s="43"/>
      <c r="N2093" s="44"/>
      <c r="O2093" s="45"/>
      <c r="P2093" s="46"/>
    </row>
    <row r="2094" spans="1:16" ht="9.75" customHeight="1">
      <c r="A2094" s="5"/>
      <c r="B2094" s="40" t="s">
        <v>300</v>
      </c>
      <c r="C2094" s="40"/>
      <c r="D2094" s="41"/>
      <c r="E2094" s="42"/>
      <c r="F2094" s="42"/>
      <c r="G2094" s="42"/>
      <c r="H2094" s="42"/>
      <c r="I2094" s="42"/>
      <c r="J2094" s="42"/>
      <c r="K2094" s="42"/>
      <c r="L2094" s="42"/>
      <c r="M2094" s="43"/>
      <c r="N2094" s="44"/>
      <c r="O2094" s="45"/>
      <c r="P2094" s="46"/>
    </row>
    <row r="2095" spans="1:16" ht="9.75" customHeight="1">
      <c r="A2095" s="5"/>
      <c r="B2095" s="40" t="s">
        <v>300</v>
      </c>
      <c r="C2095" s="40"/>
      <c r="D2095" s="41"/>
      <c r="E2095" s="42"/>
      <c r="F2095" s="42"/>
      <c r="G2095" s="42"/>
      <c r="H2095" s="42"/>
      <c r="I2095" s="42"/>
      <c r="J2095" s="42"/>
      <c r="K2095" s="42"/>
      <c r="L2095" s="42"/>
      <c r="M2095" s="43"/>
      <c r="N2095" s="44"/>
      <c r="O2095" s="45"/>
      <c r="P2095" s="46"/>
    </row>
    <row r="2096" spans="1:16" ht="9.75" customHeight="1">
      <c r="A2096" s="5"/>
      <c r="B2096" s="40" t="s">
        <v>300</v>
      </c>
      <c r="C2096" s="40"/>
      <c r="D2096" s="41"/>
      <c r="E2096" s="42"/>
      <c r="F2096" s="42"/>
      <c r="G2096" s="42"/>
      <c r="H2096" s="42"/>
      <c r="I2096" s="42"/>
      <c r="J2096" s="42"/>
      <c r="K2096" s="42"/>
      <c r="L2096" s="42"/>
      <c r="M2096" s="43"/>
      <c r="N2096" s="44"/>
      <c r="O2096" s="45"/>
      <c r="P2096" s="46"/>
    </row>
    <row r="2097" spans="1:16" ht="9.75" customHeight="1">
      <c r="A2097" s="5"/>
      <c r="B2097" s="40" t="s">
        <v>301</v>
      </c>
      <c r="C2097" s="40">
        <f aca="true" t="shared" si="205" ref="C2097:M2097">SUM(C2092:C2096)</f>
        <v>39</v>
      </c>
      <c r="D2097" s="41">
        <f t="shared" si="205"/>
        <v>0</v>
      </c>
      <c r="E2097" s="42">
        <f t="shared" si="205"/>
        <v>0</v>
      </c>
      <c r="F2097" s="42">
        <f t="shared" si="205"/>
        <v>0</v>
      </c>
      <c r="G2097" s="42">
        <f t="shared" si="205"/>
        <v>0</v>
      </c>
      <c r="H2097" s="42">
        <f t="shared" si="205"/>
        <v>0</v>
      </c>
      <c r="I2097" s="42">
        <f t="shared" si="205"/>
        <v>0</v>
      </c>
      <c r="J2097" s="42">
        <f t="shared" si="205"/>
        <v>0</v>
      </c>
      <c r="K2097" s="42">
        <f t="shared" si="205"/>
        <v>0</v>
      </c>
      <c r="L2097" s="42">
        <f t="shared" si="205"/>
        <v>2</v>
      </c>
      <c r="M2097" s="43">
        <f t="shared" si="205"/>
        <v>2</v>
      </c>
      <c r="N2097" s="44">
        <f>MIN(D2097:M2097)</f>
        <v>0</v>
      </c>
      <c r="O2097" s="45">
        <f>C2097-N2097</f>
        <v>39</v>
      </c>
      <c r="P2097" s="46">
        <f>O2097/C2097</f>
        <v>1</v>
      </c>
    </row>
    <row r="2098" spans="1:16" ht="9.75" customHeight="1">
      <c r="A2098" s="5"/>
      <c r="B2098" s="40" t="s">
        <v>109</v>
      </c>
      <c r="C2098" s="40"/>
      <c r="D2098" s="41"/>
      <c r="E2098" s="42"/>
      <c r="F2098" s="42"/>
      <c r="G2098" s="42"/>
      <c r="H2098" s="42"/>
      <c r="I2098" s="42"/>
      <c r="J2098" s="42"/>
      <c r="K2098" s="42"/>
      <c r="L2098" s="42"/>
      <c r="M2098" s="43"/>
      <c r="N2098" s="44"/>
      <c r="O2098" s="45"/>
      <c r="P2098" s="46"/>
    </row>
    <row r="2099" spans="1:16" ht="9.75" customHeight="1">
      <c r="A2099" s="5"/>
      <c r="B2099" s="40" t="s">
        <v>296</v>
      </c>
      <c r="C2099" s="40"/>
      <c r="D2099" s="41"/>
      <c r="E2099" s="42"/>
      <c r="F2099" s="42"/>
      <c r="G2099" s="42"/>
      <c r="H2099" s="42"/>
      <c r="I2099" s="42"/>
      <c r="J2099" s="42"/>
      <c r="K2099" s="42"/>
      <c r="L2099" s="42"/>
      <c r="M2099" s="43"/>
      <c r="N2099" s="44"/>
      <c r="O2099" s="45"/>
      <c r="P2099" s="46"/>
    </row>
    <row r="2100" spans="1:16" ht="9.75" customHeight="1">
      <c r="A2100" s="5"/>
      <c r="B2100" s="40" t="s">
        <v>297</v>
      </c>
      <c r="C2100" s="40"/>
      <c r="D2100" s="41"/>
      <c r="E2100" s="42"/>
      <c r="F2100" s="42"/>
      <c r="G2100" s="42"/>
      <c r="H2100" s="42"/>
      <c r="I2100" s="42"/>
      <c r="J2100" s="42"/>
      <c r="K2100" s="42"/>
      <c r="L2100" s="42"/>
      <c r="M2100" s="43"/>
      <c r="N2100" s="44"/>
      <c r="O2100" s="45"/>
      <c r="P2100" s="46"/>
    </row>
    <row r="2101" spans="1:16" ht="9.75" customHeight="1">
      <c r="A2101" s="5"/>
      <c r="B2101" s="40" t="s">
        <v>4</v>
      </c>
      <c r="C2101" s="40"/>
      <c r="D2101" s="41"/>
      <c r="E2101" s="42"/>
      <c r="F2101" s="42"/>
      <c r="G2101" s="42"/>
      <c r="H2101" s="42"/>
      <c r="I2101" s="42"/>
      <c r="J2101" s="42"/>
      <c r="K2101" s="42"/>
      <c r="L2101" s="42"/>
      <c r="M2101" s="43"/>
      <c r="N2101" s="44"/>
      <c r="O2101" s="45"/>
      <c r="P2101" s="46"/>
    </row>
    <row r="2102" spans="1:16" ht="9.75" customHeight="1">
      <c r="A2102" s="47"/>
      <c r="B2102" s="48" t="s">
        <v>5</v>
      </c>
      <c r="C2102" s="48">
        <f aca="true" t="shared" si="206" ref="C2102:M2102">SUM(C2087:C2091,C2097:C2101)</f>
        <v>39</v>
      </c>
      <c r="D2102" s="49">
        <f t="shared" si="206"/>
        <v>0</v>
      </c>
      <c r="E2102" s="50">
        <f t="shared" si="206"/>
        <v>0</v>
      </c>
      <c r="F2102" s="50">
        <f t="shared" si="206"/>
        <v>0</v>
      </c>
      <c r="G2102" s="50">
        <f t="shared" si="206"/>
        <v>0</v>
      </c>
      <c r="H2102" s="50">
        <f t="shared" si="206"/>
        <v>0</v>
      </c>
      <c r="I2102" s="50">
        <f t="shared" si="206"/>
        <v>0</v>
      </c>
      <c r="J2102" s="50">
        <f t="shared" si="206"/>
        <v>0</v>
      </c>
      <c r="K2102" s="50">
        <f t="shared" si="206"/>
        <v>0</v>
      </c>
      <c r="L2102" s="50">
        <f t="shared" si="206"/>
        <v>2</v>
      </c>
      <c r="M2102" s="51">
        <f t="shared" si="206"/>
        <v>2</v>
      </c>
      <c r="N2102" s="52">
        <f>MIN(D2102:M2102)</f>
        <v>0</v>
      </c>
      <c r="O2102" s="53">
        <f>C2102-N2102</f>
        <v>39</v>
      </c>
      <c r="P2102" s="54">
        <f>O2102/C2102</f>
        <v>1</v>
      </c>
    </row>
    <row r="2103" spans="1:16" ht="9.75" customHeight="1">
      <c r="A2103" s="39" t="s">
        <v>131</v>
      </c>
      <c r="B2103" s="55" t="s">
        <v>0</v>
      </c>
      <c r="C2103" s="55"/>
      <c r="D2103" s="56"/>
      <c r="E2103" s="57"/>
      <c r="F2103" s="57"/>
      <c r="G2103" s="57"/>
      <c r="H2103" s="57"/>
      <c r="I2103" s="57"/>
      <c r="J2103" s="57"/>
      <c r="K2103" s="57"/>
      <c r="L2103" s="57"/>
      <c r="M2103" s="58"/>
      <c r="N2103" s="59"/>
      <c r="O2103" s="60"/>
      <c r="P2103" s="61"/>
    </row>
    <row r="2104" spans="1:16" ht="9.75" customHeight="1">
      <c r="A2104" s="5"/>
      <c r="B2104" s="40" t="s">
        <v>1</v>
      </c>
      <c r="C2104" s="40"/>
      <c r="D2104" s="41"/>
      <c r="E2104" s="42"/>
      <c r="F2104" s="42"/>
      <c r="G2104" s="42"/>
      <c r="H2104" s="42"/>
      <c r="I2104" s="42"/>
      <c r="J2104" s="42"/>
      <c r="K2104" s="42"/>
      <c r="L2104" s="42"/>
      <c r="M2104" s="43"/>
      <c r="N2104" s="44"/>
      <c r="O2104" s="45"/>
      <c r="P2104" s="46"/>
    </row>
    <row r="2105" spans="1:16" ht="9.75" customHeight="1">
      <c r="A2105" s="5"/>
      <c r="B2105" s="40" t="s">
        <v>2</v>
      </c>
      <c r="C2105" s="40"/>
      <c r="D2105" s="41"/>
      <c r="E2105" s="42"/>
      <c r="F2105" s="42"/>
      <c r="G2105" s="42"/>
      <c r="H2105" s="42"/>
      <c r="I2105" s="42"/>
      <c r="J2105" s="42"/>
      <c r="K2105" s="42"/>
      <c r="L2105" s="42"/>
      <c r="M2105" s="43"/>
      <c r="N2105" s="44"/>
      <c r="O2105" s="45"/>
      <c r="P2105" s="46"/>
    </row>
    <row r="2106" spans="1:16" ht="9.75" customHeight="1">
      <c r="A2106" s="5"/>
      <c r="B2106" s="40" t="s">
        <v>495</v>
      </c>
      <c r="C2106" s="40"/>
      <c r="D2106" s="41"/>
      <c r="E2106" s="42"/>
      <c r="F2106" s="42"/>
      <c r="G2106" s="42"/>
      <c r="H2106" s="42"/>
      <c r="I2106" s="42"/>
      <c r="J2106" s="42"/>
      <c r="K2106" s="42"/>
      <c r="L2106" s="42"/>
      <c r="M2106" s="43"/>
      <c r="N2106" s="44"/>
      <c r="O2106" s="45"/>
      <c r="P2106" s="46"/>
    </row>
    <row r="2107" spans="1:16" ht="9.75" customHeight="1">
      <c r="A2107" s="5"/>
      <c r="B2107" s="40" t="s">
        <v>3</v>
      </c>
      <c r="C2107" s="40"/>
      <c r="D2107" s="41"/>
      <c r="E2107" s="42"/>
      <c r="F2107" s="42"/>
      <c r="G2107" s="42"/>
      <c r="H2107" s="42"/>
      <c r="I2107" s="42"/>
      <c r="J2107" s="42"/>
      <c r="K2107" s="42"/>
      <c r="L2107" s="42"/>
      <c r="M2107" s="43"/>
      <c r="N2107" s="44"/>
      <c r="O2107" s="45"/>
      <c r="P2107" s="46"/>
    </row>
    <row r="2108" spans="1:16" ht="9.75" customHeight="1">
      <c r="A2108" s="5"/>
      <c r="B2108" s="40" t="s">
        <v>411</v>
      </c>
      <c r="C2108" s="40">
        <v>28</v>
      </c>
      <c r="D2108" s="41">
        <v>0</v>
      </c>
      <c r="E2108" s="42">
        <v>0</v>
      </c>
      <c r="F2108" s="42">
        <v>0</v>
      </c>
      <c r="G2108" s="42">
        <v>0</v>
      </c>
      <c r="H2108" s="42">
        <v>0</v>
      </c>
      <c r="I2108" s="42">
        <v>0</v>
      </c>
      <c r="J2108" s="42">
        <v>0</v>
      </c>
      <c r="K2108" s="42">
        <v>0</v>
      </c>
      <c r="L2108" s="42">
        <v>0</v>
      </c>
      <c r="M2108" s="43">
        <v>0</v>
      </c>
      <c r="N2108" s="44">
        <f>MIN(D2108:M2108)</f>
        <v>0</v>
      </c>
      <c r="O2108" s="45">
        <f>C2108-N2108</f>
        <v>28</v>
      </c>
      <c r="P2108" s="46">
        <f>O2108/C2108</f>
        <v>1</v>
      </c>
    </row>
    <row r="2109" spans="1:16" ht="9.75" customHeight="1">
      <c r="A2109" s="5"/>
      <c r="B2109" s="40" t="s">
        <v>300</v>
      </c>
      <c r="C2109" s="40"/>
      <c r="D2109" s="41"/>
      <c r="E2109" s="42"/>
      <c r="F2109" s="42"/>
      <c r="G2109" s="42"/>
      <c r="H2109" s="42"/>
      <c r="I2109" s="42"/>
      <c r="J2109" s="42"/>
      <c r="K2109" s="42"/>
      <c r="L2109" s="42"/>
      <c r="M2109" s="43"/>
      <c r="N2109" s="44"/>
      <c r="O2109" s="45"/>
      <c r="P2109" s="46"/>
    </row>
    <row r="2110" spans="1:16" ht="9.75" customHeight="1">
      <c r="A2110" s="5"/>
      <c r="B2110" s="40" t="s">
        <v>300</v>
      </c>
      <c r="C2110" s="40"/>
      <c r="D2110" s="41"/>
      <c r="E2110" s="42"/>
      <c r="F2110" s="42"/>
      <c r="G2110" s="42"/>
      <c r="H2110" s="42"/>
      <c r="I2110" s="42"/>
      <c r="J2110" s="42"/>
      <c r="K2110" s="42"/>
      <c r="L2110" s="42"/>
      <c r="M2110" s="43"/>
      <c r="N2110" s="44"/>
      <c r="O2110" s="45"/>
      <c r="P2110" s="46"/>
    </row>
    <row r="2111" spans="1:16" ht="9.75" customHeight="1">
      <c r="A2111" s="5"/>
      <c r="B2111" s="40" t="s">
        <v>300</v>
      </c>
      <c r="C2111" s="40"/>
      <c r="D2111" s="41"/>
      <c r="E2111" s="42"/>
      <c r="F2111" s="42"/>
      <c r="G2111" s="42"/>
      <c r="H2111" s="42"/>
      <c r="I2111" s="42"/>
      <c r="J2111" s="42"/>
      <c r="K2111" s="42"/>
      <c r="L2111" s="42"/>
      <c r="M2111" s="43"/>
      <c r="N2111" s="44"/>
      <c r="O2111" s="45"/>
      <c r="P2111" s="46"/>
    </row>
    <row r="2112" spans="1:16" ht="9.75" customHeight="1">
      <c r="A2112" s="5"/>
      <c r="B2112" s="40" t="s">
        <v>300</v>
      </c>
      <c r="C2112" s="40"/>
      <c r="D2112" s="41"/>
      <c r="E2112" s="42"/>
      <c r="F2112" s="42"/>
      <c r="G2112" s="42"/>
      <c r="H2112" s="42"/>
      <c r="I2112" s="42"/>
      <c r="J2112" s="42"/>
      <c r="K2112" s="42"/>
      <c r="L2112" s="42"/>
      <c r="M2112" s="43"/>
      <c r="N2112" s="44"/>
      <c r="O2112" s="45"/>
      <c r="P2112" s="46"/>
    </row>
    <row r="2113" spans="1:16" ht="9.75" customHeight="1">
      <c r="A2113" s="5"/>
      <c r="B2113" s="40" t="s">
        <v>301</v>
      </c>
      <c r="C2113" s="40">
        <f aca="true" t="shared" si="207" ref="C2113:M2113">SUM(C2108:C2112)</f>
        <v>28</v>
      </c>
      <c r="D2113" s="41">
        <f t="shared" si="207"/>
        <v>0</v>
      </c>
      <c r="E2113" s="42">
        <f t="shared" si="207"/>
        <v>0</v>
      </c>
      <c r="F2113" s="42">
        <f t="shared" si="207"/>
        <v>0</v>
      </c>
      <c r="G2113" s="42">
        <f t="shared" si="207"/>
        <v>0</v>
      </c>
      <c r="H2113" s="42">
        <f t="shared" si="207"/>
        <v>0</v>
      </c>
      <c r="I2113" s="42">
        <f t="shared" si="207"/>
        <v>0</v>
      </c>
      <c r="J2113" s="42">
        <f t="shared" si="207"/>
        <v>0</v>
      </c>
      <c r="K2113" s="42">
        <f t="shared" si="207"/>
        <v>0</v>
      </c>
      <c r="L2113" s="42">
        <f t="shared" si="207"/>
        <v>0</v>
      </c>
      <c r="M2113" s="43">
        <f t="shared" si="207"/>
        <v>0</v>
      </c>
      <c r="N2113" s="44">
        <f>MIN(D2113:M2113)</f>
        <v>0</v>
      </c>
      <c r="O2113" s="45">
        <f>C2113-N2113</f>
        <v>28</v>
      </c>
      <c r="P2113" s="46">
        <f>O2113/C2113</f>
        <v>1</v>
      </c>
    </row>
    <row r="2114" spans="1:16" ht="9.75" customHeight="1">
      <c r="A2114" s="5"/>
      <c r="B2114" s="40" t="s">
        <v>109</v>
      </c>
      <c r="C2114" s="40"/>
      <c r="D2114" s="41"/>
      <c r="E2114" s="42"/>
      <c r="F2114" s="42"/>
      <c r="G2114" s="42"/>
      <c r="H2114" s="42"/>
      <c r="I2114" s="42"/>
      <c r="J2114" s="42"/>
      <c r="K2114" s="42"/>
      <c r="L2114" s="42"/>
      <c r="M2114" s="43"/>
      <c r="N2114" s="44"/>
      <c r="O2114" s="45"/>
      <c r="P2114" s="46"/>
    </row>
    <row r="2115" spans="1:16" ht="9.75" customHeight="1">
      <c r="A2115" s="5"/>
      <c r="B2115" s="40" t="s">
        <v>296</v>
      </c>
      <c r="C2115" s="40"/>
      <c r="D2115" s="41"/>
      <c r="E2115" s="42"/>
      <c r="F2115" s="42"/>
      <c r="G2115" s="42"/>
      <c r="H2115" s="42"/>
      <c r="I2115" s="42"/>
      <c r="J2115" s="42"/>
      <c r="K2115" s="42"/>
      <c r="L2115" s="42"/>
      <c r="M2115" s="43"/>
      <c r="N2115" s="44"/>
      <c r="O2115" s="45"/>
      <c r="P2115" s="46"/>
    </row>
    <row r="2116" spans="1:16" ht="9.75" customHeight="1">
      <c r="A2116" s="5"/>
      <c r="B2116" s="40" t="s">
        <v>297</v>
      </c>
      <c r="C2116" s="40"/>
      <c r="D2116" s="41"/>
      <c r="E2116" s="42"/>
      <c r="F2116" s="42"/>
      <c r="G2116" s="42"/>
      <c r="H2116" s="42"/>
      <c r="I2116" s="42"/>
      <c r="J2116" s="42"/>
      <c r="K2116" s="42"/>
      <c r="L2116" s="42"/>
      <c r="M2116" s="43"/>
      <c r="N2116" s="44"/>
      <c r="O2116" s="45"/>
      <c r="P2116" s="46"/>
    </row>
    <row r="2117" spans="1:16" ht="9.75" customHeight="1">
      <c r="A2117" s="5"/>
      <c r="B2117" s="40" t="s">
        <v>4</v>
      </c>
      <c r="C2117" s="40"/>
      <c r="D2117" s="41"/>
      <c r="E2117" s="42"/>
      <c r="F2117" s="42"/>
      <c r="G2117" s="42"/>
      <c r="H2117" s="42"/>
      <c r="I2117" s="42"/>
      <c r="J2117" s="42"/>
      <c r="K2117" s="42"/>
      <c r="L2117" s="42"/>
      <c r="M2117" s="43"/>
      <c r="N2117" s="44"/>
      <c r="O2117" s="45"/>
      <c r="P2117" s="46"/>
    </row>
    <row r="2118" spans="1:16" ht="9.75" customHeight="1">
      <c r="A2118" s="47"/>
      <c r="B2118" s="48" t="s">
        <v>5</v>
      </c>
      <c r="C2118" s="48">
        <f aca="true" t="shared" si="208" ref="C2118:M2118">SUM(C2103:C2107,C2113:C2117)</f>
        <v>28</v>
      </c>
      <c r="D2118" s="49">
        <f t="shared" si="208"/>
        <v>0</v>
      </c>
      <c r="E2118" s="50">
        <f t="shared" si="208"/>
        <v>0</v>
      </c>
      <c r="F2118" s="50">
        <f t="shared" si="208"/>
        <v>0</v>
      </c>
      <c r="G2118" s="50">
        <f t="shared" si="208"/>
        <v>0</v>
      </c>
      <c r="H2118" s="50">
        <f t="shared" si="208"/>
        <v>0</v>
      </c>
      <c r="I2118" s="50">
        <f t="shared" si="208"/>
        <v>0</v>
      </c>
      <c r="J2118" s="50">
        <f t="shared" si="208"/>
        <v>0</v>
      </c>
      <c r="K2118" s="50">
        <f t="shared" si="208"/>
        <v>0</v>
      </c>
      <c r="L2118" s="50">
        <f t="shared" si="208"/>
        <v>0</v>
      </c>
      <c r="M2118" s="51">
        <f t="shared" si="208"/>
        <v>0</v>
      </c>
      <c r="N2118" s="52">
        <f>MIN(D2118:M2118)</f>
        <v>0</v>
      </c>
      <c r="O2118" s="53">
        <f>C2118-N2118</f>
        <v>28</v>
      </c>
      <c r="P2118" s="54">
        <f>O2118/C2118</f>
        <v>1</v>
      </c>
    </row>
    <row r="2119" spans="1:16" ht="9.75" customHeight="1">
      <c r="A2119" s="39" t="s">
        <v>132</v>
      </c>
      <c r="B2119" s="55" t="s">
        <v>0</v>
      </c>
      <c r="C2119" s="55"/>
      <c r="D2119" s="56"/>
      <c r="E2119" s="57"/>
      <c r="F2119" s="57"/>
      <c r="G2119" s="57"/>
      <c r="H2119" s="57"/>
      <c r="I2119" s="57"/>
      <c r="J2119" s="57"/>
      <c r="K2119" s="57"/>
      <c r="L2119" s="57"/>
      <c r="M2119" s="58"/>
      <c r="N2119" s="59"/>
      <c r="O2119" s="60"/>
      <c r="P2119" s="61"/>
    </row>
    <row r="2120" spans="1:16" ht="9.75" customHeight="1">
      <c r="A2120" s="5"/>
      <c r="B2120" s="40" t="s">
        <v>1</v>
      </c>
      <c r="C2120" s="40"/>
      <c r="D2120" s="41"/>
      <c r="E2120" s="42"/>
      <c r="F2120" s="42"/>
      <c r="G2120" s="42"/>
      <c r="H2120" s="42"/>
      <c r="I2120" s="42"/>
      <c r="J2120" s="42"/>
      <c r="K2120" s="42"/>
      <c r="L2120" s="42"/>
      <c r="M2120" s="43"/>
      <c r="N2120" s="44"/>
      <c r="O2120" s="45"/>
      <c r="P2120" s="46"/>
    </row>
    <row r="2121" spans="1:16" ht="9.75" customHeight="1">
      <c r="A2121" s="5"/>
      <c r="B2121" s="40" t="s">
        <v>2</v>
      </c>
      <c r="C2121" s="40"/>
      <c r="D2121" s="41"/>
      <c r="E2121" s="42"/>
      <c r="F2121" s="42"/>
      <c r="G2121" s="42"/>
      <c r="H2121" s="42"/>
      <c r="I2121" s="42"/>
      <c r="J2121" s="42"/>
      <c r="K2121" s="42"/>
      <c r="L2121" s="42"/>
      <c r="M2121" s="43"/>
      <c r="N2121" s="44"/>
      <c r="O2121" s="45"/>
      <c r="P2121" s="46"/>
    </row>
    <row r="2122" spans="1:16" ht="9.75" customHeight="1">
      <c r="A2122" s="5"/>
      <c r="B2122" s="40" t="s">
        <v>495</v>
      </c>
      <c r="C2122" s="40"/>
      <c r="D2122" s="41"/>
      <c r="E2122" s="42"/>
      <c r="F2122" s="42"/>
      <c r="G2122" s="42"/>
      <c r="H2122" s="42"/>
      <c r="I2122" s="42"/>
      <c r="J2122" s="42"/>
      <c r="K2122" s="42"/>
      <c r="L2122" s="42"/>
      <c r="M2122" s="43"/>
      <c r="N2122" s="44"/>
      <c r="O2122" s="45"/>
      <c r="P2122" s="46"/>
    </row>
    <row r="2123" spans="1:16" ht="9.75" customHeight="1">
      <c r="A2123" s="5"/>
      <c r="B2123" s="40" t="s">
        <v>3</v>
      </c>
      <c r="C2123" s="40"/>
      <c r="D2123" s="41"/>
      <c r="E2123" s="42"/>
      <c r="F2123" s="42"/>
      <c r="G2123" s="42"/>
      <c r="H2123" s="42"/>
      <c r="I2123" s="42"/>
      <c r="J2123" s="42"/>
      <c r="K2123" s="42"/>
      <c r="L2123" s="42"/>
      <c r="M2123" s="43"/>
      <c r="N2123" s="44"/>
      <c r="O2123" s="45"/>
      <c r="P2123" s="46"/>
    </row>
    <row r="2124" spans="1:16" ht="9.75" customHeight="1">
      <c r="A2124" s="5"/>
      <c r="B2124" s="40" t="s">
        <v>412</v>
      </c>
      <c r="C2124" s="40">
        <v>4</v>
      </c>
      <c r="D2124" s="41">
        <v>3</v>
      </c>
      <c r="E2124" s="42">
        <v>2</v>
      </c>
      <c r="F2124" s="42">
        <v>2</v>
      </c>
      <c r="G2124" s="42">
        <v>3</v>
      </c>
      <c r="H2124" s="42">
        <v>2</v>
      </c>
      <c r="I2124" s="42">
        <v>3</v>
      </c>
      <c r="J2124" s="42">
        <v>2</v>
      </c>
      <c r="K2124" s="42">
        <v>2</v>
      </c>
      <c r="L2124" s="42">
        <v>3</v>
      </c>
      <c r="M2124" s="43">
        <v>3</v>
      </c>
      <c r="N2124" s="44">
        <f>MIN(D2124:M2124)</f>
        <v>2</v>
      </c>
      <c r="O2124" s="45">
        <f>C2124-N2124</f>
        <v>2</v>
      </c>
      <c r="P2124" s="46">
        <f>O2124/C2124</f>
        <v>0.5</v>
      </c>
    </row>
    <row r="2125" spans="1:16" ht="9.75" customHeight="1">
      <c r="A2125" s="5"/>
      <c r="B2125" s="40" t="s">
        <v>300</v>
      </c>
      <c r="C2125" s="40"/>
      <c r="D2125" s="41"/>
      <c r="E2125" s="42"/>
      <c r="F2125" s="42"/>
      <c r="G2125" s="42"/>
      <c r="H2125" s="42"/>
      <c r="I2125" s="42"/>
      <c r="J2125" s="42"/>
      <c r="K2125" s="42"/>
      <c r="L2125" s="42"/>
      <c r="M2125" s="43"/>
      <c r="N2125" s="44"/>
      <c r="O2125" s="45"/>
      <c r="P2125" s="46"/>
    </row>
    <row r="2126" spans="1:16" ht="9.75" customHeight="1">
      <c r="A2126" s="5"/>
      <c r="B2126" s="40" t="s">
        <v>300</v>
      </c>
      <c r="C2126" s="40"/>
      <c r="D2126" s="41"/>
      <c r="E2126" s="42"/>
      <c r="F2126" s="42"/>
      <c r="G2126" s="42"/>
      <c r="H2126" s="42"/>
      <c r="I2126" s="42"/>
      <c r="J2126" s="42"/>
      <c r="K2126" s="42"/>
      <c r="L2126" s="42"/>
      <c r="M2126" s="43"/>
      <c r="N2126" s="44"/>
      <c r="O2126" s="45"/>
      <c r="P2126" s="46"/>
    </row>
    <row r="2127" spans="1:16" ht="9.75" customHeight="1">
      <c r="A2127" s="5"/>
      <c r="B2127" s="40" t="s">
        <v>300</v>
      </c>
      <c r="C2127" s="40"/>
      <c r="D2127" s="41"/>
      <c r="E2127" s="42"/>
      <c r="F2127" s="42"/>
      <c r="G2127" s="42"/>
      <c r="H2127" s="42"/>
      <c r="I2127" s="42"/>
      <c r="J2127" s="42"/>
      <c r="K2127" s="42"/>
      <c r="L2127" s="42"/>
      <c r="M2127" s="43"/>
      <c r="N2127" s="44"/>
      <c r="O2127" s="45"/>
      <c r="P2127" s="46"/>
    </row>
    <row r="2128" spans="1:16" ht="9.75" customHeight="1">
      <c r="A2128" s="5"/>
      <c r="B2128" s="40" t="s">
        <v>300</v>
      </c>
      <c r="C2128" s="40"/>
      <c r="D2128" s="41"/>
      <c r="E2128" s="42"/>
      <c r="F2128" s="42"/>
      <c r="G2128" s="42"/>
      <c r="H2128" s="42"/>
      <c r="I2128" s="42"/>
      <c r="J2128" s="42"/>
      <c r="K2128" s="42"/>
      <c r="L2128" s="42"/>
      <c r="M2128" s="43"/>
      <c r="N2128" s="44"/>
      <c r="O2128" s="45"/>
      <c r="P2128" s="46"/>
    </row>
    <row r="2129" spans="1:16" ht="9.75" customHeight="1">
      <c r="A2129" s="5"/>
      <c r="B2129" s="40" t="s">
        <v>301</v>
      </c>
      <c r="C2129" s="40">
        <f aca="true" t="shared" si="209" ref="C2129:M2129">SUM(C2124:C2128)</f>
        <v>4</v>
      </c>
      <c r="D2129" s="41">
        <f t="shared" si="209"/>
        <v>3</v>
      </c>
      <c r="E2129" s="42">
        <f t="shared" si="209"/>
        <v>2</v>
      </c>
      <c r="F2129" s="42">
        <f t="shared" si="209"/>
        <v>2</v>
      </c>
      <c r="G2129" s="42">
        <f t="shared" si="209"/>
        <v>3</v>
      </c>
      <c r="H2129" s="42">
        <f t="shared" si="209"/>
        <v>2</v>
      </c>
      <c r="I2129" s="42">
        <f t="shared" si="209"/>
        <v>3</v>
      </c>
      <c r="J2129" s="42">
        <f t="shared" si="209"/>
        <v>2</v>
      </c>
      <c r="K2129" s="42">
        <f t="shared" si="209"/>
        <v>2</v>
      </c>
      <c r="L2129" s="42">
        <f t="shared" si="209"/>
        <v>3</v>
      </c>
      <c r="M2129" s="43">
        <f t="shared" si="209"/>
        <v>3</v>
      </c>
      <c r="N2129" s="44">
        <f>MIN(D2129:M2129)</f>
        <v>2</v>
      </c>
      <c r="O2129" s="45">
        <f>C2129-N2129</f>
        <v>2</v>
      </c>
      <c r="P2129" s="46">
        <f>O2129/C2129</f>
        <v>0.5</v>
      </c>
    </row>
    <row r="2130" spans="1:16" ht="9.75" customHeight="1">
      <c r="A2130" s="5"/>
      <c r="B2130" s="40" t="s">
        <v>109</v>
      </c>
      <c r="C2130" s="40">
        <v>13</v>
      </c>
      <c r="D2130" s="41">
        <v>5</v>
      </c>
      <c r="E2130" s="42">
        <v>0</v>
      </c>
      <c r="F2130" s="42">
        <v>0</v>
      </c>
      <c r="G2130" s="42">
        <v>0</v>
      </c>
      <c r="H2130" s="42">
        <v>1</v>
      </c>
      <c r="I2130" s="42">
        <v>0</v>
      </c>
      <c r="J2130" s="42">
        <v>1</v>
      </c>
      <c r="K2130" s="42">
        <v>1</v>
      </c>
      <c r="L2130" s="42">
        <v>2</v>
      </c>
      <c r="M2130" s="43">
        <v>4</v>
      </c>
      <c r="N2130" s="44">
        <f>MIN(D2130:M2130)</f>
        <v>0</v>
      </c>
      <c r="O2130" s="45">
        <f>C2130-N2130</f>
        <v>13</v>
      </c>
      <c r="P2130" s="46">
        <f>O2130/C2130</f>
        <v>1</v>
      </c>
    </row>
    <row r="2131" spans="1:16" ht="9.75" customHeight="1">
      <c r="A2131" s="5"/>
      <c r="B2131" s="40" t="s">
        <v>296</v>
      </c>
      <c r="C2131" s="40"/>
      <c r="D2131" s="41"/>
      <c r="E2131" s="42"/>
      <c r="F2131" s="42"/>
      <c r="G2131" s="42"/>
      <c r="H2131" s="42"/>
      <c r="I2131" s="42"/>
      <c r="J2131" s="42"/>
      <c r="K2131" s="42"/>
      <c r="L2131" s="42"/>
      <c r="M2131" s="43"/>
      <c r="N2131" s="44"/>
      <c r="O2131" s="45"/>
      <c r="P2131" s="46"/>
    </row>
    <row r="2132" spans="1:16" ht="9.75" customHeight="1">
      <c r="A2132" s="5"/>
      <c r="B2132" s="40" t="s">
        <v>297</v>
      </c>
      <c r="C2132" s="40"/>
      <c r="D2132" s="41"/>
      <c r="E2132" s="42"/>
      <c r="F2132" s="42"/>
      <c r="G2132" s="42"/>
      <c r="H2132" s="42"/>
      <c r="I2132" s="42"/>
      <c r="J2132" s="42"/>
      <c r="K2132" s="42"/>
      <c r="L2132" s="42"/>
      <c r="M2132" s="43"/>
      <c r="N2132" s="44"/>
      <c r="O2132" s="45"/>
      <c r="P2132" s="46"/>
    </row>
    <row r="2133" spans="1:16" ht="9.75" customHeight="1">
      <c r="A2133" s="5"/>
      <c r="B2133" s="40" t="s">
        <v>4</v>
      </c>
      <c r="C2133" s="40"/>
      <c r="D2133" s="41"/>
      <c r="E2133" s="42"/>
      <c r="F2133" s="42"/>
      <c r="G2133" s="42"/>
      <c r="H2133" s="42"/>
      <c r="I2133" s="42"/>
      <c r="J2133" s="42"/>
      <c r="K2133" s="42"/>
      <c r="L2133" s="42"/>
      <c r="M2133" s="43"/>
      <c r="N2133" s="44"/>
      <c r="O2133" s="45"/>
      <c r="P2133" s="46"/>
    </row>
    <row r="2134" spans="1:16" ht="9.75" customHeight="1">
      <c r="A2134" s="47"/>
      <c r="B2134" s="48" t="s">
        <v>5</v>
      </c>
      <c r="C2134" s="48">
        <f aca="true" t="shared" si="210" ref="C2134:M2134">SUM(C2119:C2123,C2129:C2133)</f>
        <v>17</v>
      </c>
      <c r="D2134" s="49">
        <f t="shared" si="210"/>
        <v>8</v>
      </c>
      <c r="E2134" s="50">
        <f t="shared" si="210"/>
        <v>2</v>
      </c>
      <c r="F2134" s="50">
        <f t="shared" si="210"/>
        <v>2</v>
      </c>
      <c r="G2134" s="50">
        <f t="shared" si="210"/>
        <v>3</v>
      </c>
      <c r="H2134" s="50">
        <f t="shared" si="210"/>
        <v>3</v>
      </c>
      <c r="I2134" s="50">
        <f t="shared" si="210"/>
        <v>3</v>
      </c>
      <c r="J2134" s="50">
        <f t="shared" si="210"/>
        <v>3</v>
      </c>
      <c r="K2134" s="50">
        <f t="shared" si="210"/>
        <v>3</v>
      </c>
      <c r="L2134" s="50">
        <f t="shared" si="210"/>
        <v>5</v>
      </c>
      <c r="M2134" s="51">
        <f t="shared" si="210"/>
        <v>7</v>
      </c>
      <c r="N2134" s="52">
        <f>MIN(D2134:M2134)</f>
        <v>2</v>
      </c>
      <c r="O2134" s="53">
        <f>C2134-N2134</f>
        <v>15</v>
      </c>
      <c r="P2134" s="54">
        <f>O2134/C2134</f>
        <v>0.8823529411764706</v>
      </c>
    </row>
    <row r="2135" spans="1:16" ht="9.75" customHeight="1">
      <c r="A2135" s="39" t="s">
        <v>133</v>
      </c>
      <c r="B2135" s="55" t="s">
        <v>0</v>
      </c>
      <c r="C2135" s="55">
        <v>28</v>
      </c>
      <c r="D2135" s="56">
        <v>0</v>
      </c>
      <c r="E2135" s="57">
        <v>0</v>
      </c>
      <c r="F2135" s="57">
        <v>0</v>
      </c>
      <c r="G2135" s="57">
        <v>0</v>
      </c>
      <c r="H2135" s="57">
        <v>0</v>
      </c>
      <c r="I2135" s="57">
        <v>0</v>
      </c>
      <c r="J2135" s="57">
        <v>1</v>
      </c>
      <c r="K2135" s="57">
        <v>0</v>
      </c>
      <c r="L2135" s="57">
        <v>2</v>
      </c>
      <c r="M2135" s="58">
        <v>0</v>
      </c>
      <c r="N2135" s="59">
        <f>MIN(D2135:M2135)</f>
        <v>0</v>
      </c>
      <c r="O2135" s="60">
        <f>C2135-N2135</f>
        <v>28</v>
      </c>
      <c r="P2135" s="61">
        <f>O2135/C2135</f>
        <v>1</v>
      </c>
    </row>
    <row r="2136" spans="1:16" ht="9.75" customHeight="1">
      <c r="A2136" s="5"/>
      <c r="B2136" s="40" t="s">
        <v>1</v>
      </c>
      <c r="C2136" s="40"/>
      <c r="D2136" s="41"/>
      <c r="E2136" s="42"/>
      <c r="F2136" s="42"/>
      <c r="G2136" s="42"/>
      <c r="H2136" s="42"/>
      <c r="I2136" s="42"/>
      <c r="J2136" s="42"/>
      <c r="K2136" s="42"/>
      <c r="L2136" s="42"/>
      <c r="M2136" s="43"/>
      <c r="N2136" s="44"/>
      <c r="O2136" s="45"/>
      <c r="P2136" s="46"/>
    </row>
    <row r="2137" spans="1:16" ht="9.75" customHeight="1">
      <c r="A2137" s="5"/>
      <c r="B2137" s="40" t="s">
        <v>2</v>
      </c>
      <c r="C2137" s="40"/>
      <c r="D2137" s="41"/>
      <c r="E2137" s="42"/>
      <c r="F2137" s="42"/>
      <c r="G2137" s="42"/>
      <c r="H2137" s="42"/>
      <c r="I2137" s="42"/>
      <c r="J2137" s="42"/>
      <c r="K2137" s="42"/>
      <c r="L2137" s="42"/>
      <c r="M2137" s="43"/>
      <c r="N2137" s="44"/>
      <c r="O2137" s="45"/>
      <c r="P2137" s="46"/>
    </row>
    <row r="2138" spans="1:16" ht="9.75" customHeight="1">
      <c r="A2138" s="5"/>
      <c r="B2138" s="40" t="s">
        <v>495</v>
      </c>
      <c r="C2138" s="40"/>
      <c r="D2138" s="41"/>
      <c r="E2138" s="42"/>
      <c r="F2138" s="42"/>
      <c r="G2138" s="42"/>
      <c r="H2138" s="42"/>
      <c r="I2138" s="42"/>
      <c r="J2138" s="42"/>
      <c r="K2138" s="42"/>
      <c r="L2138" s="42"/>
      <c r="M2138" s="43"/>
      <c r="N2138" s="44"/>
      <c r="O2138" s="45"/>
      <c r="P2138" s="46"/>
    </row>
    <row r="2139" spans="1:16" ht="9.75" customHeight="1">
      <c r="A2139" s="5"/>
      <c r="B2139" s="40" t="s">
        <v>3</v>
      </c>
      <c r="C2139" s="40">
        <v>11</v>
      </c>
      <c r="D2139" s="41">
        <v>9</v>
      </c>
      <c r="E2139" s="42">
        <v>6</v>
      </c>
      <c r="F2139" s="42">
        <v>5</v>
      </c>
      <c r="G2139" s="42">
        <v>5</v>
      </c>
      <c r="H2139" s="42">
        <v>5</v>
      </c>
      <c r="I2139" s="42">
        <v>7</v>
      </c>
      <c r="J2139" s="42">
        <v>7</v>
      </c>
      <c r="K2139" s="42">
        <v>6</v>
      </c>
      <c r="L2139" s="42">
        <v>6</v>
      </c>
      <c r="M2139" s="43">
        <v>6</v>
      </c>
      <c r="N2139" s="44">
        <f>MIN(D2139:M2139)</f>
        <v>5</v>
      </c>
      <c r="O2139" s="45">
        <f>C2139-N2139</f>
        <v>6</v>
      </c>
      <c r="P2139" s="46">
        <f>O2139/C2139</f>
        <v>0.5454545454545454</v>
      </c>
    </row>
    <row r="2140" spans="1:16" ht="9.75" customHeight="1">
      <c r="A2140" s="5"/>
      <c r="B2140" s="40" t="s">
        <v>300</v>
      </c>
      <c r="C2140" s="40"/>
      <c r="D2140" s="41"/>
      <c r="E2140" s="42"/>
      <c r="F2140" s="42"/>
      <c r="G2140" s="42"/>
      <c r="H2140" s="42"/>
      <c r="I2140" s="42"/>
      <c r="J2140" s="42"/>
      <c r="K2140" s="42"/>
      <c r="L2140" s="42"/>
      <c r="M2140" s="43"/>
      <c r="N2140" s="44"/>
      <c r="O2140" s="45"/>
      <c r="P2140" s="46"/>
    </row>
    <row r="2141" spans="1:16" ht="9.75" customHeight="1">
      <c r="A2141" s="5"/>
      <c r="B2141" s="40" t="s">
        <v>300</v>
      </c>
      <c r="C2141" s="40"/>
      <c r="D2141" s="41"/>
      <c r="E2141" s="42"/>
      <c r="F2141" s="42"/>
      <c r="G2141" s="42"/>
      <c r="H2141" s="42"/>
      <c r="I2141" s="42"/>
      <c r="J2141" s="42"/>
      <c r="K2141" s="42"/>
      <c r="L2141" s="42"/>
      <c r="M2141" s="43"/>
      <c r="N2141" s="44"/>
      <c r="O2141" s="45"/>
      <c r="P2141" s="46"/>
    </row>
    <row r="2142" spans="1:16" ht="9.75" customHeight="1">
      <c r="A2142" s="5"/>
      <c r="B2142" s="40" t="s">
        <v>300</v>
      </c>
      <c r="C2142" s="40"/>
      <c r="D2142" s="41"/>
      <c r="E2142" s="42"/>
      <c r="F2142" s="42"/>
      <c r="G2142" s="42"/>
      <c r="H2142" s="42"/>
      <c r="I2142" s="42"/>
      <c r="J2142" s="42"/>
      <c r="K2142" s="42"/>
      <c r="L2142" s="42"/>
      <c r="M2142" s="43"/>
      <c r="N2142" s="44"/>
      <c r="O2142" s="45"/>
      <c r="P2142" s="46"/>
    </row>
    <row r="2143" spans="1:16" ht="9.75" customHeight="1">
      <c r="A2143" s="5"/>
      <c r="B2143" s="40" t="s">
        <v>300</v>
      </c>
      <c r="C2143" s="40"/>
      <c r="D2143" s="41"/>
      <c r="E2143" s="42"/>
      <c r="F2143" s="42"/>
      <c r="G2143" s="42"/>
      <c r="H2143" s="42"/>
      <c r="I2143" s="42"/>
      <c r="J2143" s="42"/>
      <c r="K2143" s="42"/>
      <c r="L2143" s="42"/>
      <c r="M2143" s="43"/>
      <c r="N2143" s="44"/>
      <c r="O2143" s="45"/>
      <c r="P2143" s="46"/>
    </row>
    <row r="2144" spans="1:16" ht="9.75" customHeight="1">
      <c r="A2144" s="5"/>
      <c r="B2144" s="40" t="s">
        <v>300</v>
      </c>
      <c r="C2144" s="40"/>
      <c r="D2144" s="41"/>
      <c r="E2144" s="42"/>
      <c r="F2144" s="42"/>
      <c r="G2144" s="42"/>
      <c r="H2144" s="42"/>
      <c r="I2144" s="42"/>
      <c r="J2144" s="42"/>
      <c r="K2144" s="42"/>
      <c r="L2144" s="42"/>
      <c r="M2144" s="43"/>
      <c r="N2144" s="44"/>
      <c r="O2144" s="45"/>
      <c r="P2144" s="46"/>
    </row>
    <row r="2145" spans="1:16" ht="9.75" customHeight="1">
      <c r="A2145" s="5"/>
      <c r="B2145" s="40" t="s">
        <v>301</v>
      </c>
      <c r="C2145" s="40"/>
      <c r="D2145" s="41"/>
      <c r="E2145" s="42"/>
      <c r="F2145" s="42"/>
      <c r="G2145" s="42"/>
      <c r="H2145" s="42"/>
      <c r="I2145" s="42"/>
      <c r="J2145" s="42"/>
      <c r="K2145" s="42"/>
      <c r="L2145" s="42"/>
      <c r="M2145" s="43"/>
      <c r="N2145" s="44"/>
      <c r="O2145" s="45"/>
      <c r="P2145" s="46"/>
    </row>
    <row r="2146" spans="1:16" ht="9.75" customHeight="1">
      <c r="A2146" s="5"/>
      <c r="B2146" s="40" t="s">
        <v>109</v>
      </c>
      <c r="C2146" s="40"/>
      <c r="D2146" s="41"/>
      <c r="E2146" s="42"/>
      <c r="F2146" s="42"/>
      <c r="G2146" s="42"/>
      <c r="H2146" s="42"/>
      <c r="I2146" s="42"/>
      <c r="J2146" s="42"/>
      <c r="K2146" s="42"/>
      <c r="L2146" s="42"/>
      <c r="M2146" s="43"/>
      <c r="N2146" s="44"/>
      <c r="O2146" s="45"/>
      <c r="P2146" s="46"/>
    </row>
    <row r="2147" spans="1:16" ht="9.75" customHeight="1">
      <c r="A2147" s="5"/>
      <c r="B2147" s="40" t="s">
        <v>296</v>
      </c>
      <c r="C2147" s="40"/>
      <c r="D2147" s="41"/>
      <c r="E2147" s="42"/>
      <c r="F2147" s="42"/>
      <c r="G2147" s="42"/>
      <c r="H2147" s="42"/>
      <c r="I2147" s="42"/>
      <c r="J2147" s="42"/>
      <c r="K2147" s="42"/>
      <c r="L2147" s="42"/>
      <c r="M2147" s="43"/>
      <c r="N2147" s="44"/>
      <c r="O2147" s="45"/>
      <c r="P2147" s="46"/>
    </row>
    <row r="2148" spans="1:16" ht="9.75" customHeight="1">
      <c r="A2148" s="5"/>
      <c r="B2148" s="40" t="s">
        <v>297</v>
      </c>
      <c r="C2148" s="40"/>
      <c r="D2148" s="41"/>
      <c r="E2148" s="42"/>
      <c r="F2148" s="42"/>
      <c r="G2148" s="42"/>
      <c r="H2148" s="42"/>
      <c r="I2148" s="42"/>
      <c r="J2148" s="42"/>
      <c r="K2148" s="42"/>
      <c r="L2148" s="42"/>
      <c r="M2148" s="43"/>
      <c r="N2148" s="44"/>
      <c r="O2148" s="45"/>
      <c r="P2148" s="46"/>
    </row>
    <row r="2149" spans="1:16" ht="9.75" customHeight="1">
      <c r="A2149" s="5"/>
      <c r="B2149" s="40" t="s">
        <v>4</v>
      </c>
      <c r="C2149" s="40"/>
      <c r="D2149" s="41"/>
      <c r="E2149" s="42"/>
      <c r="F2149" s="42"/>
      <c r="G2149" s="42"/>
      <c r="H2149" s="42"/>
      <c r="I2149" s="42"/>
      <c r="J2149" s="42"/>
      <c r="K2149" s="42"/>
      <c r="L2149" s="42"/>
      <c r="M2149" s="43"/>
      <c r="N2149" s="44"/>
      <c r="O2149" s="45"/>
      <c r="P2149" s="46"/>
    </row>
    <row r="2150" spans="1:16" ht="9.75" customHeight="1">
      <c r="A2150" s="47"/>
      <c r="B2150" s="48" t="s">
        <v>5</v>
      </c>
      <c r="C2150" s="48">
        <f aca="true" t="shared" si="211" ref="C2150:M2150">SUM(C2135:C2139,C2145:C2149)</f>
        <v>39</v>
      </c>
      <c r="D2150" s="49">
        <f t="shared" si="211"/>
        <v>9</v>
      </c>
      <c r="E2150" s="50">
        <f t="shared" si="211"/>
        <v>6</v>
      </c>
      <c r="F2150" s="50">
        <f t="shared" si="211"/>
        <v>5</v>
      </c>
      <c r="G2150" s="50">
        <f t="shared" si="211"/>
        <v>5</v>
      </c>
      <c r="H2150" s="50">
        <f t="shared" si="211"/>
        <v>5</v>
      </c>
      <c r="I2150" s="50">
        <f t="shared" si="211"/>
        <v>7</v>
      </c>
      <c r="J2150" s="50">
        <f t="shared" si="211"/>
        <v>8</v>
      </c>
      <c r="K2150" s="50">
        <f t="shared" si="211"/>
        <v>6</v>
      </c>
      <c r="L2150" s="50">
        <f t="shared" si="211"/>
        <v>8</v>
      </c>
      <c r="M2150" s="51">
        <f t="shared" si="211"/>
        <v>6</v>
      </c>
      <c r="N2150" s="52">
        <f>MIN(D2150:M2150)</f>
        <v>5</v>
      </c>
      <c r="O2150" s="53">
        <f>C2150-N2150</f>
        <v>34</v>
      </c>
      <c r="P2150" s="54">
        <f>O2150/C2150</f>
        <v>0.8717948717948718</v>
      </c>
    </row>
    <row r="2151" spans="1:16" ht="9.75" customHeight="1">
      <c r="A2151" s="39" t="s">
        <v>134</v>
      </c>
      <c r="B2151" s="55" t="s">
        <v>0</v>
      </c>
      <c r="C2151" s="55">
        <v>37</v>
      </c>
      <c r="D2151" s="56">
        <v>0</v>
      </c>
      <c r="E2151" s="57">
        <v>0</v>
      </c>
      <c r="F2151" s="57">
        <v>0</v>
      </c>
      <c r="G2151" s="57">
        <v>0</v>
      </c>
      <c r="H2151" s="57">
        <v>0</v>
      </c>
      <c r="I2151" s="57">
        <v>0</v>
      </c>
      <c r="J2151" s="57">
        <v>0</v>
      </c>
      <c r="K2151" s="57">
        <v>0</v>
      </c>
      <c r="L2151" s="57">
        <v>2</v>
      </c>
      <c r="M2151" s="58">
        <v>4</v>
      </c>
      <c r="N2151" s="59">
        <f>MIN(D2151:M2151)</f>
        <v>0</v>
      </c>
      <c r="O2151" s="60">
        <f>C2151-N2151</f>
        <v>37</v>
      </c>
      <c r="P2151" s="61">
        <f>O2151/C2151</f>
        <v>1</v>
      </c>
    </row>
    <row r="2152" spans="1:16" ht="9.75" customHeight="1">
      <c r="A2152" s="5"/>
      <c r="B2152" s="40" t="s">
        <v>1</v>
      </c>
      <c r="C2152" s="40"/>
      <c r="D2152" s="41"/>
      <c r="E2152" s="42"/>
      <c r="F2152" s="42"/>
      <c r="G2152" s="42"/>
      <c r="H2152" s="42"/>
      <c r="I2152" s="42"/>
      <c r="J2152" s="42"/>
      <c r="K2152" s="42"/>
      <c r="L2152" s="42"/>
      <c r="M2152" s="43"/>
      <c r="N2152" s="44"/>
      <c r="O2152" s="45"/>
      <c r="P2152" s="46"/>
    </row>
    <row r="2153" spans="1:16" ht="9.75" customHeight="1">
      <c r="A2153" s="5"/>
      <c r="B2153" s="40" t="s">
        <v>2</v>
      </c>
      <c r="C2153" s="40"/>
      <c r="D2153" s="41"/>
      <c r="E2153" s="42"/>
      <c r="F2153" s="42"/>
      <c r="G2153" s="42"/>
      <c r="H2153" s="42"/>
      <c r="I2153" s="42"/>
      <c r="J2153" s="42"/>
      <c r="K2153" s="42"/>
      <c r="L2153" s="42"/>
      <c r="M2153" s="43"/>
      <c r="N2153" s="44"/>
      <c r="O2153" s="45"/>
      <c r="P2153" s="46"/>
    </row>
    <row r="2154" spans="1:16" ht="9.75" customHeight="1">
      <c r="A2154" s="5"/>
      <c r="B2154" s="40" t="s">
        <v>495</v>
      </c>
      <c r="C2154" s="40"/>
      <c r="D2154" s="41"/>
      <c r="E2154" s="42"/>
      <c r="F2154" s="42"/>
      <c r="G2154" s="42"/>
      <c r="H2154" s="42"/>
      <c r="I2154" s="42"/>
      <c r="J2154" s="42"/>
      <c r="K2154" s="42"/>
      <c r="L2154" s="42"/>
      <c r="M2154" s="43"/>
      <c r="N2154" s="44"/>
      <c r="O2154" s="45"/>
      <c r="P2154" s="46"/>
    </row>
    <row r="2155" spans="1:16" ht="9.75" customHeight="1">
      <c r="A2155" s="5"/>
      <c r="B2155" s="40" t="s">
        <v>3</v>
      </c>
      <c r="C2155" s="40"/>
      <c r="D2155" s="41"/>
      <c r="E2155" s="42"/>
      <c r="F2155" s="42"/>
      <c r="G2155" s="42"/>
      <c r="H2155" s="42"/>
      <c r="I2155" s="42"/>
      <c r="J2155" s="42"/>
      <c r="K2155" s="42"/>
      <c r="L2155" s="42"/>
      <c r="M2155" s="43"/>
      <c r="N2155" s="44"/>
      <c r="O2155" s="45"/>
      <c r="P2155" s="46"/>
    </row>
    <row r="2156" spans="1:16" ht="9.75" customHeight="1">
      <c r="A2156" s="5"/>
      <c r="B2156" s="40" t="s">
        <v>300</v>
      </c>
      <c r="C2156" s="40"/>
      <c r="D2156" s="41"/>
      <c r="E2156" s="42"/>
      <c r="F2156" s="42"/>
      <c r="G2156" s="42"/>
      <c r="H2156" s="42"/>
      <c r="I2156" s="42"/>
      <c r="J2156" s="42"/>
      <c r="K2156" s="42"/>
      <c r="L2156" s="42"/>
      <c r="M2156" s="43"/>
      <c r="N2156" s="44"/>
      <c r="O2156" s="45"/>
      <c r="P2156" s="46"/>
    </row>
    <row r="2157" spans="1:16" ht="9.75" customHeight="1">
      <c r="A2157" s="5"/>
      <c r="B2157" s="40" t="s">
        <v>300</v>
      </c>
      <c r="C2157" s="40"/>
      <c r="D2157" s="41"/>
      <c r="E2157" s="42"/>
      <c r="F2157" s="42"/>
      <c r="G2157" s="42"/>
      <c r="H2157" s="42"/>
      <c r="I2157" s="42"/>
      <c r="J2157" s="42"/>
      <c r="K2157" s="42"/>
      <c r="L2157" s="42"/>
      <c r="M2157" s="43"/>
      <c r="N2157" s="44"/>
      <c r="O2157" s="45"/>
      <c r="P2157" s="46"/>
    </row>
    <row r="2158" spans="1:16" ht="9.75" customHeight="1">
      <c r="A2158" s="5"/>
      <c r="B2158" s="40" t="s">
        <v>300</v>
      </c>
      <c r="C2158" s="40"/>
      <c r="D2158" s="41"/>
      <c r="E2158" s="42"/>
      <c r="F2158" s="42"/>
      <c r="G2158" s="42"/>
      <c r="H2158" s="42"/>
      <c r="I2158" s="42"/>
      <c r="J2158" s="42"/>
      <c r="K2158" s="42"/>
      <c r="L2158" s="42"/>
      <c r="M2158" s="43"/>
      <c r="N2158" s="44"/>
      <c r="O2158" s="45"/>
      <c r="P2158" s="46"/>
    </row>
    <row r="2159" spans="1:16" ht="9.75" customHeight="1">
      <c r="A2159" s="5"/>
      <c r="B2159" s="40" t="s">
        <v>300</v>
      </c>
      <c r="C2159" s="40"/>
      <c r="D2159" s="41"/>
      <c r="E2159" s="42"/>
      <c r="F2159" s="42"/>
      <c r="G2159" s="42"/>
      <c r="H2159" s="42"/>
      <c r="I2159" s="42"/>
      <c r="J2159" s="42"/>
      <c r="K2159" s="42"/>
      <c r="L2159" s="42"/>
      <c r="M2159" s="43"/>
      <c r="N2159" s="44"/>
      <c r="O2159" s="45"/>
      <c r="P2159" s="46"/>
    </row>
    <row r="2160" spans="1:16" ht="9.75" customHeight="1">
      <c r="A2160" s="5"/>
      <c r="B2160" s="40" t="s">
        <v>300</v>
      </c>
      <c r="C2160" s="40"/>
      <c r="D2160" s="41"/>
      <c r="E2160" s="42"/>
      <c r="F2160" s="42"/>
      <c r="G2160" s="42"/>
      <c r="H2160" s="42"/>
      <c r="I2160" s="42"/>
      <c r="J2160" s="42"/>
      <c r="K2160" s="42"/>
      <c r="L2160" s="42"/>
      <c r="M2160" s="43"/>
      <c r="N2160" s="44"/>
      <c r="O2160" s="45"/>
      <c r="P2160" s="46"/>
    </row>
    <row r="2161" spans="1:16" ht="9.75" customHeight="1">
      <c r="A2161" s="5"/>
      <c r="B2161" s="40" t="s">
        <v>301</v>
      </c>
      <c r="C2161" s="40"/>
      <c r="D2161" s="41"/>
      <c r="E2161" s="42"/>
      <c r="F2161" s="42"/>
      <c r="G2161" s="42"/>
      <c r="H2161" s="42"/>
      <c r="I2161" s="42"/>
      <c r="J2161" s="42"/>
      <c r="K2161" s="42"/>
      <c r="L2161" s="42"/>
      <c r="M2161" s="43"/>
      <c r="N2161" s="44"/>
      <c r="O2161" s="45"/>
      <c r="P2161" s="46"/>
    </row>
    <row r="2162" spans="1:16" ht="9.75" customHeight="1">
      <c r="A2162" s="5"/>
      <c r="B2162" s="40" t="s">
        <v>109</v>
      </c>
      <c r="C2162" s="40">
        <v>1</v>
      </c>
      <c r="D2162" s="41">
        <v>0</v>
      </c>
      <c r="E2162" s="42">
        <v>0</v>
      </c>
      <c r="F2162" s="42">
        <v>0</v>
      </c>
      <c r="G2162" s="42">
        <v>0</v>
      </c>
      <c r="H2162" s="42">
        <v>0</v>
      </c>
      <c r="I2162" s="42">
        <v>0</v>
      </c>
      <c r="J2162" s="42">
        <v>0</v>
      </c>
      <c r="K2162" s="42">
        <v>0</v>
      </c>
      <c r="L2162" s="42">
        <v>0</v>
      </c>
      <c r="M2162" s="43">
        <v>0</v>
      </c>
      <c r="N2162" s="44">
        <f>MIN(D2162:M2162)</f>
        <v>0</v>
      </c>
      <c r="O2162" s="45">
        <f>C2162-N2162</f>
        <v>1</v>
      </c>
      <c r="P2162" s="46">
        <f>O2162/C2162</f>
        <v>1</v>
      </c>
    </row>
    <row r="2163" spans="1:16" ht="9.75" customHeight="1">
      <c r="A2163" s="5"/>
      <c r="B2163" s="40" t="s">
        <v>296</v>
      </c>
      <c r="C2163" s="40"/>
      <c r="D2163" s="41"/>
      <c r="E2163" s="42"/>
      <c r="F2163" s="42"/>
      <c r="G2163" s="42"/>
      <c r="H2163" s="42"/>
      <c r="I2163" s="42"/>
      <c r="J2163" s="42"/>
      <c r="K2163" s="42"/>
      <c r="L2163" s="42"/>
      <c r="M2163" s="43"/>
      <c r="N2163" s="44"/>
      <c r="O2163" s="45"/>
      <c r="P2163" s="46"/>
    </row>
    <row r="2164" spans="1:16" ht="9.75" customHeight="1">
      <c r="A2164" s="5"/>
      <c r="B2164" s="40" t="s">
        <v>297</v>
      </c>
      <c r="C2164" s="40"/>
      <c r="D2164" s="41"/>
      <c r="E2164" s="42"/>
      <c r="F2164" s="42"/>
      <c r="G2164" s="42"/>
      <c r="H2164" s="42"/>
      <c r="I2164" s="42"/>
      <c r="J2164" s="42"/>
      <c r="K2164" s="42"/>
      <c r="L2164" s="42"/>
      <c r="M2164" s="43"/>
      <c r="N2164" s="44"/>
      <c r="O2164" s="45"/>
      <c r="P2164" s="46"/>
    </row>
    <row r="2165" spans="1:16" ht="9.75" customHeight="1">
      <c r="A2165" s="5"/>
      <c r="B2165" s="40" t="s">
        <v>4</v>
      </c>
      <c r="C2165" s="40"/>
      <c r="D2165" s="41"/>
      <c r="E2165" s="42"/>
      <c r="F2165" s="42"/>
      <c r="G2165" s="42"/>
      <c r="H2165" s="42"/>
      <c r="I2165" s="42"/>
      <c r="J2165" s="42"/>
      <c r="K2165" s="42"/>
      <c r="L2165" s="42"/>
      <c r="M2165" s="43"/>
      <c r="N2165" s="44"/>
      <c r="O2165" s="45"/>
      <c r="P2165" s="46"/>
    </row>
    <row r="2166" spans="1:16" ht="9.75" customHeight="1">
      <c r="A2166" s="47"/>
      <c r="B2166" s="48" t="s">
        <v>5</v>
      </c>
      <c r="C2166" s="48">
        <f aca="true" t="shared" si="212" ref="C2166:M2166">SUM(C2151:C2155,C2161:C2165)</f>
        <v>38</v>
      </c>
      <c r="D2166" s="49">
        <f t="shared" si="212"/>
        <v>0</v>
      </c>
      <c r="E2166" s="50">
        <f t="shared" si="212"/>
        <v>0</v>
      </c>
      <c r="F2166" s="50">
        <f t="shared" si="212"/>
        <v>0</v>
      </c>
      <c r="G2166" s="50">
        <f t="shared" si="212"/>
        <v>0</v>
      </c>
      <c r="H2166" s="50">
        <f t="shared" si="212"/>
        <v>0</v>
      </c>
      <c r="I2166" s="50">
        <f t="shared" si="212"/>
        <v>0</v>
      </c>
      <c r="J2166" s="50">
        <f t="shared" si="212"/>
        <v>0</v>
      </c>
      <c r="K2166" s="50">
        <f t="shared" si="212"/>
        <v>0</v>
      </c>
      <c r="L2166" s="50">
        <f t="shared" si="212"/>
        <v>2</v>
      </c>
      <c r="M2166" s="51">
        <f t="shared" si="212"/>
        <v>4</v>
      </c>
      <c r="N2166" s="52">
        <f>MIN(D2166:M2166)</f>
        <v>0</v>
      </c>
      <c r="O2166" s="53">
        <f>C2166-N2166</f>
        <v>38</v>
      </c>
      <c r="P2166" s="54">
        <f>O2166/C2166</f>
        <v>1</v>
      </c>
    </row>
    <row r="2167" spans="1:16" ht="9.75" customHeight="1">
      <c r="A2167" s="39" t="s">
        <v>135</v>
      </c>
      <c r="B2167" s="55" t="s">
        <v>0</v>
      </c>
      <c r="C2167" s="55">
        <v>39</v>
      </c>
      <c r="D2167" s="56">
        <v>2</v>
      </c>
      <c r="E2167" s="57">
        <v>0</v>
      </c>
      <c r="F2167" s="57">
        <v>0</v>
      </c>
      <c r="G2167" s="57">
        <v>0</v>
      </c>
      <c r="H2167" s="57">
        <v>1</v>
      </c>
      <c r="I2167" s="57">
        <v>0</v>
      </c>
      <c r="J2167" s="57">
        <v>1</v>
      </c>
      <c r="K2167" s="57">
        <v>1</v>
      </c>
      <c r="L2167" s="57">
        <v>3</v>
      </c>
      <c r="M2167" s="58">
        <v>10</v>
      </c>
      <c r="N2167" s="59">
        <f>MIN(D2167:M2167)</f>
        <v>0</v>
      </c>
      <c r="O2167" s="60">
        <f>C2167-N2167</f>
        <v>39</v>
      </c>
      <c r="P2167" s="61">
        <f>O2167/C2167</f>
        <v>1</v>
      </c>
    </row>
    <row r="2168" spans="1:16" ht="9.75" customHeight="1">
      <c r="A2168" s="5"/>
      <c r="B2168" s="40" t="s">
        <v>1</v>
      </c>
      <c r="C2168" s="40"/>
      <c r="D2168" s="41"/>
      <c r="E2168" s="42"/>
      <c r="F2168" s="42"/>
      <c r="G2168" s="42"/>
      <c r="H2168" s="42"/>
      <c r="I2168" s="42"/>
      <c r="J2168" s="42"/>
      <c r="K2168" s="42"/>
      <c r="L2168" s="42"/>
      <c r="M2168" s="43"/>
      <c r="N2168" s="44"/>
      <c r="O2168" s="45"/>
      <c r="P2168" s="46"/>
    </row>
    <row r="2169" spans="1:16" ht="9.75" customHeight="1">
      <c r="A2169" s="5"/>
      <c r="B2169" s="40" t="s">
        <v>2</v>
      </c>
      <c r="C2169" s="40"/>
      <c r="D2169" s="41"/>
      <c r="E2169" s="42"/>
      <c r="F2169" s="42"/>
      <c r="G2169" s="42"/>
      <c r="H2169" s="42"/>
      <c r="I2169" s="42"/>
      <c r="J2169" s="42"/>
      <c r="K2169" s="42"/>
      <c r="L2169" s="42"/>
      <c r="M2169" s="43"/>
      <c r="N2169" s="44"/>
      <c r="O2169" s="45"/>
      <c r="P2169" s="46"/>
    </row>
    <row r="2170" spans="1:16" ht="9.75" customHeight="1">
      <c r="A2170" s="5"/>
      <c r="B2170" s="40" t="s">
        <v>495</v>
      </c>
      <c r="C2170" s="40"/>
      <c r="D2170" s="41"/>
      <c r="E2170" s="42"/>
      <c r="F2170" s="42"/>
      <c r="G2170" s="42"/>
      <c r="H2170" s="42"/>
      <c r="I2170" s="42"/>
      <c r="J2170" s="42"/>
      <c r="K2170" s="42"/>
      <c r="L2170" s="42"/>
      <c r="M2170" s="43"/>
      <c r="N2170" s="44"/>
      <c r="O2170" s="45"/>
      <c r="P2170" s="46"/>
    </row>
    <row r="2171" spans="1:16" ht="9.75" customHeight="1">
      <c r="A2171" s="5"/>
      <c r="B2171" s="40" t="s">
        <v>3</v>
      </c>
      <c r="C2171" s="40"/>
      <c r="D2171" s="41"/>
      <c r="E2171" s="42"/>
      <c r="F2171" s="42"/>
      <c r="G2171" s="42"/>
      <c r="H2171" s="42"/>
      <c r="I2171" s="42"/>
      <c r="J2171" s="42"/>
      <c r="K2171" s="42"/>
      <c r="L2171" s="42"/>
      <c r="M2171" s="43"/>
      <c r="N2171" s="44"/>
      <c r="O2171" s="45"/>
      <c r="P2171" s="46"/>
    </row>
    <row r="2172" spans="1:16" ht="9.75" customHeight="1">
      <c r="A2172" s="5"/>
      <c r="B2172" s="40" t="s">
        <v>300</v>
      </c>
      <c r="C2172" s="40"/>
      <c r="D2172" s="41"/>
      <c r="E2172" s="42"/>
      <c r="F2172" s="42"/>
      <c r="G2172" s="42"/>
      <c r="H2172" s="42"/>
      <c r="I2172" s="42"/>
      <c r="J2172" s="42"/>
      <c r="K2172" s="42"/>
      <c r="L2172" s="42"/>
      <c r="M2172" s="43"/>
      <c r="N2172" s="44"/>
      <c r="O2172" s="45"/>
      <c r="P2172" s="46"/>
    </row>
    <row r="2173" spans="1:16" ht="9.75" customHeight="1">
      <c r="A2173" s="5"/>
      <c r="B2173" s="40" t="s">
        <v>300</v>
      </c>
      <c r="C2173" s="40"/>
      <c r="D2173" s="41"/>
      <c r="E2173" s="42"/>
      <c r="F2173" s="42"/>
      <c r="G2173" s="42"/>
      <c r="H2173" s="42"/>
      <c r="I2173" s="42"/>
      <c r="J2173" s="42"/>
      <c r="K2173" s="42"/>
      <c r="L2173" s="42"/>
      <c r="M2173" s="43"/>
      <c r="N2173" s="44"/>
      <c r="O2173" s="45"/>
      <c r="P2173" s="46"/>
    </row>
    <row r="2174" spans="1:16" ht="9.75" customHeight="1">
      <c r="A2174" s="5"/>
      <c r="B2174" s="40" t="s">
        <v>300</v>
      </c>
      <c r="C2174" s="40"/>
      <c r="D2174" s="41"/>
      <c r="E2174" s="42"/>
      <c r="F2174" s="42"/>
      <c r="G2174" s="42"/>
      <c r="H2174" s="42"/>
      <c r="I2174" s="42"/>
      <c r="J2174" s="42"/>
      <c r="K2174" s="42"/>
      <c r="L2174" s="42"/>
      <c r="M2174" s="43"/>
      <c r="N2174" s="44"/>
      <c r="O2174" s="45"/>
      <c r="P2174" s="46"/>
    </row>
    <row r="2175" spans="1:16" ht="9.75" customHeight="1">
      <c r="A2175" s="5"/>
      <c r="B2175" s="40" t="s">
        <v>300</v>
      </c>
      <c r="C2175" s="40"/>
      <c r="D2175" s="41"/>
      <c r="E2175" s="42"/>
      <c r="F2175" s="42"/>
      <c r="G2175" s="42"/>
      <c r="H2175" s="42"/>
      <c r="I2175" s="42"/>
      <c r="J2175" s="42"/>
      <c r="K2175" s="42"/>
      <c r="L2175" s="42"/>
      <c r="M2175" s="43"/>
      <c r="N2175" s="44"/>
      <c r="O2175" s="45"/>
      <c r="P2175" s="46"/>
    </row>
    <row r="2176" spans="1:16" ht="9.75" customHeight="1">
      <c r="A2176" s="5"/>
      <c r="B2176" s="40" t="s">
        <v>300</v>
      </c>
      <c r="C2176" s="40"/>
      <c r="D2176" s="41"/>
      <c r="E2176" s="42"/>
      <c r="F2176" s="42"/>
      <c r="G2176" s="42"/>
      <c r="H2176" s="42"/>
      <c r="I2176" s="42"/>
      <c r="J2176" s="42"/>
      <c r="K2176" s="42"/>
      <c r="L2176" s="42"/>
      <c r="M2176" s="43"/>
      <c r="N2176" s="44"/>
      <c r="O2176" s="45"/>
      <c r="P2176" s="46"/>
    </row>
    <row r="2177" spans="1:16" ht="9.75" customHeight="1">
      <c r="A2177" s="5"/>
      <c r="B2177" s="40" t="s">
        <v>301</v>
      </c>
      <c r="C2177" s="40"/>
      <c r="D2177" s="41"/>
      <c r="E2177" s="42"/>
      <c r="F2177" s="42"/>
      <c r="G2177" s="42"/>
      <c r="H2177" s="42"/>
      <c r="I2177" s="42"/>
      <c r="J2177" s="42"/>
      <c r="K2177" s="42"/>
      <c r="L2177" s="42"/>
      <c r="M2177" s="43"/>
      <c r="N2177" s="44"/>
      <c r="O2177" s="45"/>
      <c r="P2177" s="46"/>
    </row>
    <row r="2178" spans="1:16" ht="9.75" customHeight="1">
      <c r="A2178" s="5"/>
      <c r="B2178" s="40" t="s">
        <v>109</v>
      </c>
      <c r="C2178" s="40"/>
      <c r="D2178" s="41"/>
      <c r="E2178" s="42"/>
      <c r="F2178" s="42"/>
      <c r="G2178" s="42"/>
      <c r="H2178" s="42"/>
      <c r="I2178" s="42"/>
      <c r="J2178" s="42"/>
      <c r="K2178" s="42"/>
      <c r="L2178" s="42"/>
      <c r="M2178" s="43"/>
      <c r="N2178" s="44"/>
      <c r="O2178" s="45"/>
      <c r="P2178" s="46"/>
    </row>
    <row r="2179" spans="1:16" ht="9.75" customHeight="1">
      <c r="A2179" s="5"/>
      <c r="B2179" s="40" t="s">
        <v>296</v>
      </c>
      <c r="C2179" s="40"/>
      <c r="D2179" s="41"/>
      <c r="E2179" s="42"/>
      <c r="F2179" s="42"/>
      <c r="G2179" s="42"/>
      <c r="H2179" s="42"/>
      <c r="I2179" s="42"/>
      <c r="J2179" s="42"/>
      <c r="K2179" s="42"/>
      <c r="L2179" s="42"/>
      <c r="M2179" s="43"/>
      <c r="N2179" s="44"/>
      <c r="O2179" s="45"/>
      <c r="P2179" s="46"/>
    </row>
    <row r="2180" spans="1:16" ht="9.75" customHeight="1">
      <c r="A2180" s="5"/>
      <c r="B2180" s="40" t="s">
        <v>297</v>
      </c>
      <c r="C2180" s="40"/>
      <c r="D2180" s="41"/>
      <c r="E2180" s="42"/>
      <c r="F2180" s="42"/>
      <c r="G2180" s="42"/>
      <c r="H2180" s="42"/>
      <c r="I2180" s="42"/>
      <c r="J2180" s="42"/>
      <c r="K2180" s="42"/>
      <c r="L2180" s="42"/>
      <c r="M2180" s="43"/>
      <c r="N2180" s="44"/>
      <c r="O2180" s="45"/>
      <c r="P2180" s="46"/>
    </row>
    <row r="2181" spans="1:16" ht="9.75" customHeight="1">
      <c r="A2181" s="5"/>
      <c r="B2181" s="40" t="s">
        <v>4</v>
      </c>
      <c r="C2181" s="40"/>
      <c r="D2181" s="41"/>
      <c r="E2181" s="42"/>
      <c r="F2181" s="42"/>
      <c r="G2181" s="42"/>
      <c r="H2181" s="42"/>
      <c r="I2181" s="42"/>
      <c r="J2181" s="42"/>
      <c r="K2181" s="42"/>
      <c r="L2181" s="42"/>
      <c r="M2181" s="43"/>
      <c r="N2181" s="44"/>
      <c r="O2181" s="45"/>
      <c r="P2181" s="46"/>
    </row>
    <row r="2182" spans="1:16" ht="9.75" customHeight="1">
      <c r="A2182" s="47"/>
      <c r="B2182" s="48" t="s">
        <v>5</v>
      </c>
      <c r="C2182" s="48">
        <f aca="true" t="shared" si="213" ref="C2182:M2182">SUM(C2167:C2171,C2177:C2181)</f>
        <v>39</v>
      </c>
      <c r="D2182" s="49">
        <f t="shared" si="213"/>
        <v>2</v>
      </c>
      <c r="E2182" s="50">
        <f t="shared" si="213"/>
        <v>0</v>
      </c>
      <c r="F2182" s="50">
        <f t="shared" si="213"/>
        <v>0</v>
      </c>
      <c r="G2182" s="50">
        <f t="shared" si="213"/>
        <v>0</v>
      </c>
      <c r="H2182" s="50">
        <f t="shared" si="213"/>
        <v>1</v>
      </c>
      <c r="I2182" s="50">
        <f t="shared" si="213"/>
        <v>0</v>
      </c>
      <c r="J2182" s="50">
        <f t="shared" si="213"/>
        <v>1</v>
      </c>
      <c r="K2182" s="50">
        <f t="shared" si="213"/>
        <v>1</v>
      </c>
      <c r="L2182" s="50">
        <f t="shared" si="213"/>
        <v>3</v>
      </c>
      <c r="M2182" s="51">
        <f t="shared" si="213"/>
        <v>10</v>
      </c>
      <c r="N2182" s="52">
        <f>MIN(D2182:M2182)</f>
        <v>0</v>
      </c>
      <c r="O2182" s="53">
        <f>C2182-N2182</f>
        <v>39</v>
      </c>
      <c r="P2182" s="54">
        <f>O2182/C2182</f>
        <v>1</v>
      </c>
    </row>
    <row r="2183" spans="1:16" ht="9.75" customHeight="1">
      <c r="A2183" s="39" t="s">
        <v>136</v>
      </c>
      <c r="B2183" s="55" t="s">
        <v>0</v>
      </c>
      <c r="C2183" s="55">
        <v>37</v>
      </c>
      <c r="D2183" s="56">
        <v>15</v>
      </c>
      <c r="E2183" s="57">
        <v>0</v>
      </c>
      <c r="F2183" s="57">
        <v>0</v>
      </c>
      <c r="G2183" s="57">
        <v>0</v>
      </c>
      <c r="H2183" s="57">
        <v>0</v>
      </c>
      <c r="I2183" s="57">
        <v>0</v>
      </c>
      <c r="J2183" s="57">
        <v>0</v>
      </c>
      <c r="K2183" s="57">
        <v>0</v>
      </c>
      <c r="L2183" s="57">
        <v>2</v>
      </c>
      <c r="M2183" s="58">
        <v>6</v>
      </c>
      <c r="N2183" s="59">
        <f>MIN(D2183:M2183)</f>
        <v>0</v>
      </c>
      <c r="O2183" s="60">
        <f>C2183-N2183</f>
        <v>37</v>
      </c>
      <c r="P2183" s="61">
        <f>O2183/C2183</f>
        <v>1</v>
      </c>
    </row>
    <row r="2184" spans="1:16" ht="9.75" customHeight="1">
      <c r="A2184" s="5"/>
      <c r="B2184" s="40" t="s">
        <v>1</v>
      </c>
      <c r="C2184" s="40"/>
      <c r="D2184" s="41"/>
      <c r="E2184" s="42"/>
      <c r="F2184" s="42"/>
      <c r="G2184" s="42"/>
      <c r="H2184" s="42"/>
      <c r="I2184" s="42"/>
      <c r="J2184" s="42"/>
      <c r="K2184" s="42"/>
      <c r="L2184" s="42"/>
      <c r="M2184" s="43"/>
      <c r="N2184" s="44"/>
      <c r="O2184" s="45"/>
      <c r="P2184" s="46"/>
    </row>
    <row r="2185" spans="1:16" ht="9.75" customHeight="1">
      <c r="A2185" s="5"/>
      <c r="B2185" s="40" t="s">
        <v>2</v>
      </c>
      <c r="C2185" s="40"/>
      <c r="D2185" s="41"/>
      <c r="E2185" s="42"/>
      <c r="F2185" s="42"/>
      <c r="G2185" s="42"/>
      <c r="H2185" s="42"/>
      <c r="I2185" s="42"/>
      <c r="J2185" s="42"/>
      <c r="K2185" s="42"/>
      <c r="L2185" s="42"/>
      <c r="M2185" s="43"/>
      <c r="N2185" s="44"/>
      <c r="O2185" s="45"/>
      <c r="P2185" s="46"/>
    </row>
    <row r="2186" spans="1:16" ht="9.75" customHeight="1">
      <c r="A2186" s="5"/>
      <c r="B2186" s="40" t="s">
        <v>495</v>
      </c>
      <c r="C2186" s="40"/>
      <c r="D2186" s="41"/>
      <c r="E2186" s="42"/>
      <c r="F2186" s="42"/>
      <c r="G2186" s="42"/>
      <c r="H2186" s="42"/>
      <c r="I2186" s="42"/>
      <c r="J2186" s="42"/>
      <c r="K2186" s="42"/>
      <c r="L2186" s="42"/>
      <c r="M2186" s="43"/>
      <c r="N2186" s="44"/>
      <c r="O2186" s="45"/>
      <c r="P2186" s="46"/>
    </row>
    <row r="2187" spans="1:16" ht="9.75" customHeight="1">
      <c r="A2187" s="5"/>
      <c r="B2187" s="40" t="s">
        <v>3</v>
      </c>
      <c r="C2187" s="40"/>
      <c r="D2187" s="41"/>
      <c r="E2187" s="42"/>
      <c r="F2187" s="42"/>
      <c r="G2187" s="42"/>
      <c r="H2187" s="42"/>
      <c r="I2187" s="42"/>
      <c r="J2187" s="42"/>
      <c r="K2187" s="42"/>
      <c r="L2187" s="42"/>
      <c r="M2187" s="43"/>
      <c r="N2187" s="44"/>
      <c r="O2187" s="45"/>
      <c r="P2187" s="46"/>
    </row>
    <row r="2188" spans="1:16" ht="9.75" customHeight="1">
      <c r="A2188" s="5"/>
      <c r="B2188" s="40" t="s">
        <v>300</v>
      </c>
      <c r="C2188" s="40"/>
      <c r="D2188" s="41"/>
      <c r="E2188" s="42"/>
      <c r="F2188" s="42"/>
      <c r="G2188" s="42"/>
      <c r="H2188" s="42"/>
      <c r="I2188" s="42"/>
      <c r="J2188" s="42"/>
      <c r="K2188" s="42"/>
      <c r="L2188" s="42"/>
      <c r="M2188" s="43"/>
      <c r="N2188" s="44"/>
      <c r="O2188" s="45"/>
      <c r="P2188" s="46"/>
    </row>
    <row r="2189" spans="1:16" ht="9.75" customHeight="1">
      <c r="A2189" s="5"/>
      <c r="B2189" s="40" t="s">
        <v>300</v>
      </c>
      <c r="C2189" s="40"/>
      <c r="D2189" s="41"/>
      <c r="E2189" s="42"/>
      <c r="F2189" s="42"/>
      <c r="G2189" s="42"/>
      <c r="H2189" s="42"/>
      <c r="I2189" s="42"/>
      <c r="J2189" s="42"/>
      <c r="K2189" s="42"/>
      <c r="L2189" s="42"/>
      <c r="M2189" s="43"/>
      <c r="N2189" s="44"/>
      <c r="O2189" s="45"/>
      <c r="P2189" s="46"/>
    </row>
    <row r="2190" spans="1:16" ht="9.75" customHeight="1">
      <c r="A2190" s="5"/>
      <c r="B2190" s="40" t="s">
        <v>300</v>
      </c>
      <c r="C2190" s="40"/>
      <c r="D2190" s="41"/>
      <c r="E2190" s="42"/>
      <c r="F2190" s="42"/>
      <c r="G2190" s="42"/>
      <c r="H2190" s="42"/>
      <c r="I2190" s="42"/>
      <c r="J2190" s="42"/>
      <c r="K2190" s="42"/>
      <c r="L2190" s="42"/>
      <c r="M2190" s="43"/>
      <c r="N2190" s="44"/>
      <c r="O2190" s="45"/>
      <c r="P2190" s="46"/>
    </row>
    <row r="2191" spans="1:16" ht="9.75" customHeight="1">
      <c r="A2191" s="5"/>
      <c r="B2191" s="40" t="s">
        <v>300</v>
      </c>
      <c r="C2191" s="40"/>
      <c r="D2191" s="41"/>
      <c r="E2191" s="42"/>
      <c r="F2191" s="42"/>
      <c r="G2191" s="42"/>
      <c r="H2191" s="42"/>
      <c r="I2191" s="42"/>
      <c r="J2191" s="42"/>
      <c r="K2191" s="42"/>
      <c r="L2191" s="42"/>
      <c r="M2191" s="43"/>
      <c r="N2191" s="44"/>
      <c r="O2191" s="45"/>
      <c r="P2191" s="46"/>
    </row>
    <row r="2192" spans="1:16" ht="9.75" customHeight="1">
      <c r="A2192" s="5"/>
      <c r="B2192" s="40" t="s">
        <v>300</v>
      </c>
      <c r="C2192" s="40"/>
      <c r="D2192" s="41"/>
      <c r="E2192" s="42"/>
      <c r="F2192" s="42"/>
      <c r="G2192" s="42"/>
      <c r="H2192" s="42"/>
      <c r="I2192" s="42"/>
      <c r="J2192" s="42"/>
      <c r="K2192" s="42"/>
      <c r="L2192" s="42"/>
      <c r="M2192" s="43"/>
      <c r="N2192" s="44"/>
      <c r="O2192" s="45"/>
      <c r="P2192" s="46"/>
    </row>
    <row r="2193" spans="1:16" ht="9.75" customHeight="1">
      <c r="A2193" s="5"/>
      <c r="B2193" s="40" t="s">
        <v>301</v>
      </c>
      <c r="C2193" s="40"/>
      <c r="D2193" s="41"/>
      <c r="E2193" s="42"/>
      <c r="F2193" s="42"/>
      <c r="G2193" s="42"/>
      <c r="H2193" s="42"/>
      <c r="I2193" s="42"/>
      <c r="J2193" s="42"/>
      <c r="K2193" s="42"/>
      <c r="L2193" s="42"/>
      <c r="M2193" s="43"/>
      <c r="N2193" s="44"/>
      <c r="O2193" s="45"/>
      <c r="P2193" s="46"/>
    </row>
    <row r="2194" spans="1:16" ht="9.75" customHeight="1">
      <c r="A2194" s="5"/>
      <c r="B2194" s="40" t="s">
        <v>109</v>
      </c>
      <c r="C2194" s="40">
        <v>1</v>
      </c>
      <c r="D2194" s="41">
        <v>0</v>
      </c>
      <c r="E2194" s="42">
        <v>0</v>
      </c>
      <c r="F2194" s="42">
        <v>0</v>
      </c>
      <c r="G2194" s="42">
        <v>0</v>
      </c>
      <c r="H2194" s="42">
        <v>0</v>
      </c>
      <c r="I2194" s="42">
        <v>0</v>
      </c>
      <c r="J2194" s="42">
        <v>0</v>
      </c>
      <c r="K2194" s="42">
        <v>0</v>
      </c>
      <c r="L2194" s="42">
        <v>0</v>
      </c>
      <c r="M2194" s="43">
        <v>0</v>
      </c>
      <c r="N2194" s="44">
        <f>MIN(D2194:M2194)</f>
        <v>0</v>
      </c>
      <c r="O2194" s="45">
        <f>C2194-N2194</f>
        <v>1</v>
      </c>
      <c r="P2194" s="46">
        <f>O2194/C2194</f>
        <v>1</v>
      </c>
    </row>
    <row r="2195" spans="1:16" ht="9.75" customHeight="1">
      <c r="A2195" s="5"/>
      <c r="B2195" s="40" t="s">
        <v>296</v>
      </c>
      <c r="C2195" s="40"/>
      <c r="D2195" s="41"/>
      <c r="E2195" s="42"/>
      <c r="F2195" s="42"/>
      <c r="G2195" s="42"/>
      <c r="H2195" s="42"/>
      <c r="I2195" s="42"/>
      <c r="J2195" s="42"/>
      <c r="K2195" s="42"/>
      <c r="L2195" s="42"/>
      <c r="M2195" s="43"/>
      <c r="N2195" s="44"/>
      <c r="O2195" s="45"/>
      <c r="P2195" s="46"/>
    </row>
    <row r="2196" spans="1:16" ht="9.75" customHeight="1">
      <c r="A2196" s="5"/>
      <c r="B2196" s="40" t="s">
        <v>297</v>
      </c>
      <c r="C2196" s="40"/>
      <c r="D2196" s="41"/>
      <c r="E2196" s="42"/>
      <c r="F2196" s="42"/>
      <c r="G2196" s="42"/>
      <c r="H2196" s="42"/>
      <c r="I2196" s="42"/>
      <c r="J2196" s="42"/>
      <c r="K2196" s="42"/>
      <c r="L2196" s="42"/>
      <c r="M2196" s="43"/>
      <c r="N2196" s="44"/>
      <c r="O2196" s="45"/>
      <c r="P2196" s="46"/>
    </row>
    <row r="2197" spans="1:16" ht="9.75" customHeight="1">
      <c r="A2197" s="5"/>
      <c r="B2197" s="40" t="s">
        <v>4</v>
      </c>
      <c r="C2197" s="40"/>
      <c r="D2197" s="41"/>
      <c r="E2197" s="42"/>
      <c r="F2197" s="42"/>
      <c r="G2197" s="42"/>
      <c r="H2197" s="42"/>
      <c r="I2197" s="42"/>
      <c r="J2197" s="42"/>
      <c r="K2197" s="42"/>
      <c r="L2197" s="42"/>
      <c r="M2197" s="43"/>
      <c r="N2197" s="44"/>
      <c r="O2197" s="45"/>
      <c r="P2197" s="46"/>
    </row>
    <row r="2198" spans="1:16" ht="9.75" customHeight="1">
      <c r="A2198" s="47"/>
      <c r="B2198" s="48" t="s">
        <v>5</v>
      </c>
      <c r="C2198" s="48">
        <f aca="true" t="shared" si="214" ref="C2198:M2198">SUM(C2183:C2187,C2193:C2197)</f>
        <v>38</v>
      </c>
      <c r="D2198" s="49">
        <f t="shared" si="214"/>
        <v>15</v>
      </c>
      <c r="E2198" s="50">
        <f t="shared" si="214"/>
        <v>0</v>
      </c>
      <c r="F2198" s="50">
        <f t="shared" si="214"/>
        <v>0</v>
      </c>
      <c r="G2198" s="50">
        <f t="shared" si="214"/>
        <v>0</v>
      </c>
      <c r="H2198" s="50">
        <f t="shared" si="214"/>
        <v>0</v>
      </c>
      <c r="I2198" s="50">
        <f t="shared" si="214"/>
        <v>0</v>
      </c>
      <c r="J2198" s="50">
        <f t="shared" si="214"/>
        <v>0</v>
      </c>
      <c r="K2198" s="50">
        <f t="shared" si="214"/>
        <v>0</v>
      </c>
      <c r="L2198" s="50">
        <f t="shared" si="214"/>
        <v>2</v>
      </c>
      <c r="M2198" s="51">
        <f t="shared" si="214"/>
        <v>6</v>
      </c>
      <c r="N2198" s="52">
        <f>MIN(D2198:M2198)</f>
        <v>0</v>
      </c>
      <c r="O2198" s="53">
        <f>C2198-N2198</f>
        <v>38</v>
      </c>
      <c r="P2198" s="54">
        <f>O2198/C2198</f>
        <v>1</v>
      </c>
    </row>
    <row r="2199" spans="1:16" ht="9.75" customHeight="1">
      <c r="A2199" s="39" t="s">
        <v>137</v>
      </c>
      <c r="B2199" s="55" t="s">
        <v>0</v>
      </c>
      <c r="C2199" s="55">
        <v>39</v>
      </c>
      <c r="D2199" s="56">
        <v>38</v>
      </c>
      <c r="E2199" s="57">
        <v>18</v>
      </c>
      <c r="F2199" s="57">
        <v>0</v>
      </c>
      <c r="G2199" s="57">
        <v>1</v>
      </c>
      <c r="H2199" s="57">
        <v>3</v>
      </c>
      <c r="I2199" s="57">
        <v>6</v>
      </c>
      <c r="J2199" s="57">
        <v>1</v>
      </c>
      <c r="K2199" s="57">
        <v>3</v>
      </c>
      <c r="L2199" s="57">
        <v>9</v>
      </c>
      <c r="M2199" s="58">
        <v>13</v>
      </c>
      <c r="N2199" s="59">
        <f>MIN(D2199:M2199)</f>
        <v>0</v>
      </c>
      <c r="O2199" s="60">
        <f>C2199-N2199</f>
        <v>39</v>
      </c>
      <c r="P2199" s="61">
        <f>O2199/C2199</f>
        <v>1</v>
      </c>
    </row>
    <row r="2200" spans="1:16" ht="9.75" customHeight="1">
      <c r="A2200" s="5"/>
      <c r="B2200" s="40" t="s">
        <v>1</v>
      </c>
      <c r="C2200" s="40"/>
      <c r="D2200" s="41"/>
      <c r="E2200" s="42"/>
      <c r="F2200" s="42"/>
      <c r="G2200" s="42"/>
      <c r="H2200" s="42"/>
      <c r="I2200" s="42"/>
      <c r="J2200" s="42"/>
      <c r="K2200" s="42"/>
      <c r="L2200" s="42"/>
      <c r="M2200" s="43"/>
      <c r="N2200" s="44"/>
      <c r="O2200" s="45"/>
      <c r="P2200" s="46"/>
    </row>
    <row r="2201" spans="1:16" ht="9.75" customHeight="1">
      <c r="A2201" s="5"/>
      <c r="B2201" s="40" t="s">
        <v>2</v>
      </c>
      <c r="C2201" s="40"/>
      <c r="D2201" s="41"/>
      <c r="E2201" s="42"/>
      <c r="F2201" s="42"/>
      <c r="G2201" s="42"/>
      <c r="H2201" s="42"/>
      <c r="I2201" s="42"/>
      <c r="J2201" s="42"/>
      <c r="K2201" s="42"/>
      <c r="L2201" s="42"/>
      <c r="M2201" s="43"/>
      <c r="N2201" s="44"/>
      <c r="O2201" s="45"/>
      <c r="P2201" s="46"/>
    </row>
    <row r="2202" spans="1:16" ht="9.75" customHeight="1">
      <c r="A2202" s="5"/>
      <c r="B2202" s="40" t="s">
        <v>495</v>
      </c>
      <c r="C2202" s="40"/>
      <c r="D2202" s="41"/>
      <c r="E2202" s="42"/>
      <c r="F2202" s="42"/>
      <c r="G2202" s="42"/>
      <c r="H2202" s="42"/>
      <c r="I2202" s="42"/>
      <c r="J2202" s="42"/>
      <c r="K2202" s="42"/>
      <c r="L2202" s="42"/>
      <c r="M2202" s="43"/>
      <c r="N2202" s="44"/>
      <c r="O2202" s="45"/>
      <c r="P2202" s="46"/>
    </row>
    <row r="2203" spans="1:16" ht="9.75" customHeight="1">
      <c r="A2203" s="5"/>
      <c r="B2203" s="40" t="s">
        <v>3</v>
      </c>
      <c r="C2203" s="40"/>
      <c r="D2203" s="41"/>
      <c r="E2203" s="42"/>
      <c r="F2203" s="42"/>
      <c r="G2203" s="42"/>
      <c r="H2203" s="42"/>
      <c r="I2203" s="42"/>
      <c r="J2203" s="42"/>
      <c r="K2203" s="42"/>
      <c r="L2203" s="42"/>
      <c r="M2203" s="43"/>
      <c r="N2203" s="44"/>
      <c r="O2203" s="45"/>
      <c r="P2203" s="46"/>
    </row>
    <row r="2204" spans="1:16" ht="9.75" customHeight="1">
      <c r="A2204" s="5"/>
      <c r="B2204" s="40" t="s">
        <v>300</v>
      </c>
      <c r="C2204" s="40"/>
      <c r="D2204" s="41"/>
      <c r="E2204" s="42"/>
      <c r="F2204" s="42"/>
      <c r="G2204" s="42"/>
      <c r="H2204" s="42"/>
      <c r="I2204" s="42"/>
      <c r="J2204" s="42"/>
      <c r="K2204" s="42"/>
      <c r="L2204" s="42"/>
      <c r="M2204" s="43"/>
      <c r="N2204" s="44"/>
      <c r="O2204" s="45"/>
      <c r="P2204" s="46"/>
    </row>
    <row r="2205" spans="1:16" ht="9.75" customHeight="1">
      <c r="A2205" s="5"/>
      <c r="B2205" s="40" t="s">
        <v>300</v>
      </c>
      <c r="C2205" s="40"/>
      <c r="D2205" s="41"/>
      <c r="E2205" s="42"/>
      <c r="F2205" s="42"/>
      <c r="G2205" s="42"/>
      <c r="H2205" s="42"/>
      <c r="I2205" s="42"/>
      <c r="J2205" s="42"/>
      <c r="K2205" s="42"/>
      <c r="L2205" s="42"/>
      <c r="M2205" s="43"/>
      <c r="N2205" s="44"/>
      <c r="O2205" s="45"/>
      <c r="P2205" s="46"/>
    </row>
    <row r="2206" spans="1:16" ht="9.75" customHeight="1">
      <c r="A2206" s="5"/>
      <c r="B2206" s="40" t="s">
        <v>300</v>
      </c>
      <c r="C2206" s="40"/>
      <c r="D2206" s="41"/>
      <c r="E2206" s="42"/>
      <c r="F2206" s="42"/>
      <c r="G2206" s="42"/>
      <c r="H2206" s="42"/>
      <c r="I2206" s="42"/>
      <c r="J2206" s="42"/>
      <c r="K2206" s="42"/>
      <c r="L2206" s="42"/>
      <c r="M2206" s="43"/>
      <c r="N2206" s="44"/>
      <c r="O2206" s="45"/>
      <c r="P2206" s="46"/>
    </row>
    <row r="2207" spans="1:16" ht="9.75" customHeight="1">
      <c r="A2207" s="5"/>
      <c r="B2207" s="40" t="s">
        <v>300</v>
      </c>
      <c r="C2207" s="40"/>
      <c r="D2207" s="41"/>
      <c r="E2207" s="42"/>
      <c r="F2207" s="42"/>
      <c r="G2207" s="42"/>
      <c r="H2207" s="42"/>
      <c r="I2207" s="42"/>
      <c r="J2207" s="42"/>
      <c r="K2207" s="42"/>
      <c r="L2207" s="42"/>
      <c r="M2207" s="43"/>
      <c r="N2207" s="44"/>
      <c r="O2207" s="45"/>
      <c r="P2207" s="46"/>
    </row>
    <row r="2208" spans="1:16" ht="9.75" customHeight="1">
      <c r="A2208" s="5"/>
      <c r="B2208" s="40" t="s">
        <v>300</v>
      </c>
      <c r="C2208" s="40"/>
      <c r="D2208" s="41"/>
      <c r="E2208" s="42"/>
      <c r="F2208" s="42"/>
      <c r="G2208" s="42"/>
      <c r="H2208" s="42"/>
      <c r="I2208" s="42"/>
      <c r="J2208" s="42"/>
      <c r="K2208" s="42"/>
      <c r="L2208" s="42"/>
      <c r="M2208" s="43"/>
      <c r="N2208" s="44"/>
      <c r="O2208" s="45"/>
      <c r="P2208" s="46"/>
    </row>
    <row r="2209" spans="1:16" ht="9.75" customHeight="1">
      <c r="A2209" s="5"/>
      <c r="B2209" s="40" t="s">
        <v>301</v>
      </c>
      <c r="C2209" s="40"/>
      <c r="D2209" s="41"/>
      <c r="E2209" s="42"/>
      <c r="F2209" s="42"/>
      <c r="G2209" s="42"/>
      <c r="H2209" s="42"/>
      <c r="I2209" s="42"/>
      <c r="J2209" s="42"/>
      <c r="K2209" s="42"/>
      <c r="L2209" s="42"/>
      <c r="M2209" s="43"/>
      <c r="N2209" s="44"/>
      <c r="O2209" s="45"/>
      <c r="P2209" s="46"/>
    </row>
    <row r="2210" spans="1:16" ht="9.75" customHeight="1">
      <c r="A2210" s="5"/>
      <c r="B2210" s="40" t="s">
        <v>109</v>
      </c>
      <c r="C2210" s="40"/>
      <c r="D2210" s="41"/>
      <c r="E2210" s="42"/>
      <c r="F2210" s="42"/>
      <c r="G2210" s="42"/>
      <c r="H2210" s="42"/>
      <c r="I2210" s="42"/>
      <c r="J2210" s="42"/>
      <c r="K2210" s="42"/>
      <c r="L2210" s="42"/>
      <c r="M2210" s="43"/>
      <c r="N2210" s="44"/>
      <c r="O2210" s="45"/>
      <c r="P2210" s="46"/>
    </row>
    <row r="2211" spans="1:16" ht="9.75" customHeight="1">
      <c r="A2211" s="5"/>
      <c r="B2211" s="40" t="s">
        <v>296</v>
      </c>
      <c r="C2211" s="40"/>
      <c r="D2211" s="41"/>
      <c r="E2211" s="42"/>
      <c r="F2211" s="42"/>
      <c r="G2211" s="42"/>
      <c r="H2211" s="42"/>
      <c r="I2211" s="42"/>
      <c r="J2211" s="42"/>
      <c r="K2211" s="42"/>
      <c r="L2211" s="42"/>
      <c r="M2211" s="43"/>
      <c r="N2211" s="44"/>
      <c r="O2211" s="45"/>
      <c r="P2211" s="46"/>
    </row>
    <row r="2212" spans="1:16" ht="9.75" customHeight="1">
      <c r="A2212" s="5"/>
      <c r="B2212" s="40" t="s">
        <v>297</v>
      </c>
      <c r="C2212" s="40"/>
      <c r="D2212" s="41"/>
      <c r="E2212" s="42"/>
      <c r="F2212" s="42"/>
      <c r="G2212" s="42"/>
      <c r="H2212" s="42"/>
      <c r="I2212" s="42"/>
      <c r="J2212" s="42"/>
      <c r="K2212" s="42"/>
      <c r="L2212" s="42"/>
      <c r="M2212" s="43"/>
      <c r="N2212" s="44"/>
      <c r="O2212" s="45"/>
      <c r="P2212" s="46"/>
    </row>
    <row r="2213" spans="1:16" ht="9.75" customHeight="1">
      <c r="A2213" s="5"/>
      <c r="B2213" s="40" t="s">
        <v>4</v>
      </c>
      <c r="C2213" s="40"/>
      <c r="D2213" s="41"/>
      <c r="E2213" s="42"/>
      <c r="F2213" s="42"/>
      <c r="G2213" s="42"/>
      <c r="H2213" s="42"/>
      <c r="I2213" s="42"/>
      <c r="J2213" s="42"/>
      <c r="K2213" s="42"/>
      <c r="L2213" s="42"/>
      <c r="M2213" s="43"/>
      <c r="N2213" s="44"/>
      <c r="O2213" s="45"/>
      <c r="P2213" s="46"/>
    </row>
    <row r="2214" spans="1:16" ht="9.75" customHeight="1">
      <c r="A2214" s="47"/>
      <c r="B2214" s="48" t="s">
        <v>5</v>
      </c>
      <c r="C2214" s="48">
        <f aca="true" t="shared" si="215" ref="C2214:M2214">SUM(C2199:C2203,C2209:C2213)</f>
        <v>39</v>
      </c>
      <c r="D2214" s="49">
        <f t="shared" si="215"/>
        <v>38</v>
      </c>
      <c r="E2214" s="50">
        <f t="shared" si="215"/>
        <v>18</v>
      </c>
      <c r="F2214" s="50">
        <f t="shared" si="215"/>
        <v>0</v>
      </c>
      <c r="G2214" s="50">
        <f t="shared" si="215"/>
        <v>1</v>
      </c>
      <c r="H2214" s="50">
        <f t="shared" si="215"/>
        <v>3</v>
      </c>
      <c r="I2214" s="50">
        <f t="shared" si="215"/>
        <v>6</v>
      </c>
      <c r="J2214" s="50">
        <f t="shared" si="215"/>
        <v>1</v>
      </c>
      <c r="K2214" s="50">
        <f t="shared" si="215"/>
        <v>3</v>
      </c>
      <c r="L2214" s="50">
        <f t="shared" si="215"/>
        <v>9</v>
      </c>
      <c r="M2214" s="51">
        <f t="shared" si="215"/>
        <v>13</v>
      </c>
      <c r="N2214" s="52">
        <f>MIN(D2214:M2214)</f>
        <v>0</v>
      </c>
      <c r="O2214" s="53">
        <f>C2214-N2214</f>
        <v>39</v>
      </c>
      <c r="P2214" s="54">
        <f>O2214/C2214</f>
        <v>1</v>
      </c>
    </row>
    <row r="2215" spans="1:16" ht="9.75" customHeight="1">
      <c r="A2215" s="39" t="s">
        <v>138</v>
      </c>
      <c r="B2215" s="55" t="s">
        <v>0</v>
      </c>
      <c r="C2215" s="55">
        <v>21</v>
      </c>
      <c r="D2215" s="56">
        <v>19</v>
      </c>
      <c r="E2215" s="57">
        <v>18</v>
      </c>
      <c r="F2215" s="57">
        <v>8</v>
      </c>
      <c r="G2215" s="57">
        <v>2</v>
      </c>
      <c r="H2215" s="57">
        <v>2</v>
      </c>
      <c r="I2215" s="57">
        <v>4</v>
      </c>
      <c r="J2215" s="57">
        <v>2</v>
      </c>
      <c r="K2215" s="57">
        <v>3</v>
      </c>
      <c r="L2215" s="57">
        <v>6</v>
      </c>
      <c r="M2215" s="58">
        <v>9</v>
      </c>
      <c r="N2215" s="59">
        <f>MIN(D2215:M2215)</f>
        <v>2</v>
      </c>
      <c r="O2215" s="60">
        <f>C2215-N2215</f>
        <v>19</v>
      </c>
      <c r="P2215" s="61">
        <f>O2215/C2215</f>
        <v>0.9047619047619048</v>
      </c>
    </row>
    <row r="2216" spans="1:16" ht="9.75" customHeight="1">
      <c r="A2216" s="5"/>
      <c r="B2216" s="40" t="s">
        <v>1</v>
      </c>
      <c r="C2216" s="40">
        <v>15</v>
      </c>
      <c r="D2216" s="41">
        <v>1</v>
      </c>
      <c r="E2216" s="42">
        <v>0</v>
      </c>
      <c r="F2216" s="42">
        <v>0</v>
      </c>
      <c r="G2216" s="42">
        <v>0</v>
      </c>
      <c r="H2216" s="42">
        <v>0</v>
      </c>
      <c r="I2216" s="42">
        <v>0</v>
      </c>
      <c r="J2216" s="42">
        <v>1</v>
      </c>
      <c r="K2216" s="42">
        <v>1</v>
      </c>
      <c r="L2216" s="42">
        <v>5</v>
      </c>
      <c r="M2216" s="43">
        <v>8</v>
      </c>
      <c r="N2216" s="44">
        <f>MIN(D2216:M2216)</f>
        <v>0</v>
      </c>
      <c r="O2216" s="45">
        <f>C2216-N2216</f>
        <v>15</v>
      </c>
      <c r="P2216" s="46">
        <f>O2216/C2216</f>
        <v>1</v>
      </c>
    </row>
    <row r="2217" spans="1:16" ht="9.75" customHeight="1">
      <c r="A2217" s="5"/>
      <c r="B2217" s="40" t="s">
        <v>2</v>
      </c>
      <c r="C2217" s="40"/>
      <c r="D2217" s="41"/>
      <c r="E2217" s="42"/>
      <c r="F2217" s="42"/>
      <c r="G2217" s="42"/>
      <c r="H2217" s="42"/>
      <c r="I2217" s="42"/>
      <c r="J2217" s="42"/>
      <c r="K2217" s="42"/>
      <c r="L2217" s="42"/>
      <c r="M2217" s="43"/>
      <c r="N2217" s="44"/>
      <c r="O2217" s="45"/>
      <c r="P2217" s="46"/>
    </row>
    <row r="2218" spans="1:16" ht="9.75" customHeight="1">
      <c r="A2218" s="5"/>
      <c r="B2218" s="40" t="s">
        <v>495</v>
      </c>
      <c r="C2218" s="40"/>
      <c r="D2218" s="41"/>
      <c r="E2218" s="42"/>
      <c r="F2218" s="42"/>
      <c r="G2218" s="42"/>
      <c r="H2218" s="42"/>
      <c r="I2218" s="42"/>
      <c r="J2218" s="42"/>
      <c r="K2218" s="42"/>
      <c r="L2218" s="42"/>
      <c r="M2218" s="43"/>
      <c r="N2218" s="44"/>
      <c r="O2218" s="45"/>
      <c r="P2218" s="46"/>
    </row>
    <row r="2219" spans="1:16" ht="9.75" customHeight="1">
      <c r="A2219" s="5"/>
      <c r="B2219" s="40" t="s">
        <v>3</v>
      </c>
      <c r="C2219" s="40"/>
      <c r="D2219" s="41"/>
      <c r="E2219" s="42"/>
      <c r="F2219" s="42"/>
      <c r="G2219" s="42"/>
      <c r="H2219" s="42"/>
      <c r="I2219" s="42"/>
      <c r="J2219" s="42"/>
      <c r="K2219" s="42"/>
      <c r="L2219" s="42"/>
      <c r="M2219" s="43"/>
      <c r="N2219" s="44"/>
      <c r="O2219" s="45"/>
      <c r="P2219" s="46"/>
    </row>
    <row r="2220" spans="1:16" ht="9.75" customHeight="1">
      <c r="A2220" s="5"/>
      <c r="B2220" s="40" t="s">
        <v>300</v>
      </c>
      <c r="C2220" s="40"/>
      <c r="D2220" s="41"/>
      <c r="E2220" s="42"/>
      <c r="F2220" s="42"/>
      <c r="G2220" s="42"/>
      <c r="H2220" s="42"/>
      <c r="I2220" s="42"/>
      <c r="J2220" s="42"/>
      <c r="K2220" s="42"/>
      <c r="L2220" s="42"/>
      <c r="M2220" s="43"/>
      <c r="N2220" s="44"/>
      <c r="O2220" s="45"/>
      <c r="P2220" s="46"/>
    </row>
    <row r="2221" spans="1:16" ht="9.75" customHeight="1">
      <c r="A2221" s="5"/>
      <c r="B2221" s="40" t="s">
        <v>300</v>
      </c>
      <c r="C2221" s="40"/>
      <c r="D2221" s="41"/>
      <c r="E2221" s="42"/>
      <c r="F2221" s="42"/>
      <c r="G2221" s="42"/>
      <c r="H2221" s="42"/>
      <c r="I2221" s="42"/>
      <c r="J2221" s="42"/>
      <c r="K2221" s="42"/>
      <c r="L2221" s="42"/>
      <c r="M2221" s="43"/>
      <c r="N2221" s="44"/>
      <c r="O2221" s="45"/>
      <c r="P2221" s="46"/>
    </row>
    <row r="2222" spans="1:16" ht="9.75" customHeight="1">
      <c r="A2222" s="5"/>
      <c r="B2222" s="40" t="s">
        <v>300</v>
      </c>
      <c r="C2222" s="40"/>
      <c r="D2222" s="41"/>
      <c r="E2222" s="42"/>
      <c r="F2222" s="42"/>
      <c r="G2222" s="42"/>
      <c r="H2222" s="42"/>
      <c r="I2222" s="42"/>
      <c r="J2222" s="42"/>
      <c r="K2222" s="42"/>
      <c r="L2222" s="42"/>
      <c r="M2222" s="43"/>
      <c r="N2222" s="44"/>
      <c r="O2222" s="45"/>
      <c r="P2222" s="46"/>
    </row>
    <row r="2223" spans="1:16" ht="9.75" customHeight="1">
      <c r="A2223" s="5"/>
      <c r="B2223" s="40" t="s">
        <v>300</v>
      </c>
      <c r="C2223" s="40"/>
      <c r="D2223" s="41"/>
      <c r="E2223" s="42"/>
      <c r="F2223" s="42"/>
      <c r="G2223" s="42"/>
      <c r="H2223" s="42"/>
      <c r="I2223" s="42"/>
      <c r="J2223" s="42"/>
      <c r="K2223" s="42"/>
      <c r="L2223" s="42"/>
      <c r="M2223" s="43"/>
      <c r="N2223" s="44"/>
      <c r="O2223" s="45"/>
      <c r="P2223" s="46"/>
    </row>
    <row r="2224" spans="1:16" ht="9.75" customHeight="1">
      <c r="A2224" s="5"/>
      <c r="B2224" s="40" t="s">
        <v>300</v>
      </c>
      <c r="C2224" s="40"/>
      <c r="D2224" s="41"/>
      <c r="E2224" s="42"/>
      <c r="F2224" s="42"/>
      <c r="G2224" s="42"/>
      <c r="H2224" s="42"/>
      <c r="I2224" s="42"/>
      <c r="J2224" s="42"/>
      <c r="K2224" s="42"/>
      <c r="L2224" s="42"/>
      <c r="M2224" s="43"/>
      <c r="N2224" s="44"/>
      <c r="O2224" s="45"/>
      <c r="P2224" s="46"/>
    </row>
    <row r="2225" spans="1:16" ht="9.75" customHeight="1">
      <c r="A2225" s="5"/>
      <c r="B2225" s="40" t="s">
        <v>301</v>
      </c>
      <c r="C2225" s="40"/>
      <c r="D2225" s="41"/>
      <c r="E2225" s="42"/>
      <c r="F2225" s="42"/>
      <c r="G2225" s="42"/>
      <c r="H2225" s="42"/>
      <c r="I2225" s="42"/>
      <c r="J2225" s="42"/>
      <c r="K2225" s="42"/>
      <c r="L2225" s="42"/>
      <c r="M2225" s="43"/>
      <c r="N2225" s="44"/>
      <c r="O2225" s="45"/>
      <c r="P2225" s="46"/>
    </row>
    <row r="2226" spans="1:16" ht="9.75" customHeight="1">
      <c r="A2226" s="5"/>
      <c r="B2226" s="40" t="s">
        <v>109</v>
      </c>
      <c r="C2226" s="40">
        <v>1</v>
      </c>
      <c r="D2226" s="41">
        <v>1</v>
      </c>
      <c r="E2226" s="42">
        <v>1</v>
      </c>
      <c r="F2226" s="42">
        <v>0</v>
      </c>
      <c r="G2226" s="42">
        <v>0</v>
      </c>
      <c r="H2226" s="42">
        <v>0</v>
      </c>
      <c r="I2226" s="42">
        <v>0</v>
      </c>
      <c r="J2226" s="42">
        <v>0</v>
      </c>
      <c r="K2226" s="42">
        <v>1</v>
      </c>
      <c r="L2226" s="42">
        <v>1</v>
      </c>
      <c r="M2226" s="43">
        <v>1</v>
      </c>
      <c r="N2226" s="44">
        <f>MIN(D2226:M2226)</f>
        <v>0</v>
      </c>
      <c r="O2226" s="45">
        <f>C2226-N2226</f>
        <v>1</v>
      </c>
      <c r="P2226" s="46">
        <f>O2226/C2226</f>
        <v>1</v>
      </c>
    </row>
    <row r="2227" spans="1:16" ht="9.75" customHeight="1">
      <c r="A2227" s="5"/>
      <c r="B2227" s="40" t="s">
        <v>296</v>
      </c>
      <c r="C2227" s="40"/>
      <c r="D2227" s="41"/>
      <c r="E2227" s="42"/>
      <c r="F2227" s="42"/>
      <c r="G2227" s="42"/>
      <c r="H2227" s="42"/>
      <c r="I2227" s="42"/>
      <c r="J2227" s="42"/>
      <c r="K2227" s="42"/>
      <c r="L2227" s="42"/>
      <c r="M2227" s="43"/>
      <c r="N2227" s="44"/>
      <c r="O2227" s="45"/>
      <c r="P2227" s="46"/>
    </row>
    <row r="2228" spans="1:16" ht="9.75" customHeight="1">
      <c r="A2228" s="5"/>
      <c r="B2228" s="40" t="s">
        <v>297</v>
      </c>
      <c r="C2228" s="40"/>
      <c r="D2228" s="41"/>
      <c r="E2228" s="42"/>
      <c r="F2228" s="42"/>
      <c r="G2228" s="42"/>
      <c r="H2228" s="42"/>
      <c r="I2228" s="42"/>
      <c r="J2228" s="42"/>
      <c r="K2228" s="42"/>
      <c r="L2228" s="42"/>
      <c r="M2228" s="43"/>
      <c r="N2228" s="44"/>
      <c r="O2228" s="45"/>
      <c r="P2228" s="46"/>
    </row>
    <row r="2229" spans="1:16" ht="9.75" customHeight="1">
      <c r="A2229" s="5"/>
      <c r="B2229" s="40" t="s">
        <v>4</v>
      </c>
      <c r="C2229" s="40"/>
      <c r="D2229" s="41"/>
      <c r="E2229" s="42"/>
      <c r="F2229" s="42"/>
      <c r="G2229" s="42"/>
      <c r="H2229" s="42"/>
      <c r="I2229" s="42"/>
      <c r="J2229" s="42"/>
      <c r="K2229" s="42"/>
      <c r="L2229" s="42"/>
      <c r="M2229" s="43"/>
      <c r="N2229" s="44"/>
      <c r="O2229" s="45"/>
      <c r="P2229" s="46"/>
    </row>
    <row r="2230" spans="1:16" ht="9.75" customHeight="1">
      <c r="A2230" s="47"/>
      <c r="B2230" s="48" t="s">
        <v>5</v>
      </c>
      <c r="C2230" s="48">
        <f aca="true" t="shared" si="216" ref="C2230:M2230">SUM(C2215:C2219,C2225:C2229)</f>
        <v>37</v>
      </c>
      <c r="D2230" s="49">
        <f t="shared" si="216"/>
        <v>21</v>
      </c>
      <c r="E2230" s="50">
        <f t="shared" si="216"/>
        <v>19</v>
      </c>
      <c r="F2230" s="50">
        <f t="shared" si="216"/>
        <v>8</v>
      </c>
      <c r="G2230" s="50">
        <f t="shared" si="216"/>
        <v>2</v>
      </c>
      <c r="H2230" s="50">
        <f t="shared" si="216"/>
        <v>2</v>
      </c>
      <c r="I2230" s="50">
        <f t="shared" si="216"/>
        <v>4</v>
      </c>
      <c r="J2230" s="50">
        <f t="shared" si="216"/>
        <v>3</v>
      </c>
      <c r="K2230" s="50">
        <f t="shared" si="216"/>
        <v>5</v>
      </c>
      <c r="L2230" s="50">
        <f t="shared" si="216"/>
        <v>12</v>
      </c>
      <c r="M2230" s="51">
        <f t="shared" si="216"/>
        <v>18</v>
      </c>
      <c r="N2230" s="52">
        <f>MIN(D2230:M2230)</f>
        <v>2</v>
      </c>
      <c r="O2230" s="53">
        <f>C2230-N2230</f>
        <v>35</v>
      </c>
      <c r="P2230" s="54">
        <f>O2230/C2230</f>
        <v>0.9459459459459459</v>
      </c>
    </row>
    <row r="2231" spans="1:16" ht="9.75" customHeight="1">
      <c r="A2231" s="39" t="s">
        <v>139</v>
      </c>
      <c r="B2231" s="55" t="s">
        <v>0</v>
      </c>
      <c r="C2231" s="55"/>
      <c r="D2231" s="56"/>
      <c r="E2231" s="57"/>
      <c r="F2231" s="57"/>
      <c r="G2231" s="57"/>
      <c r="H2231" s="57"/>
      <c r="I2231" s="57"/>
      <c r="J2231" s="57"/>
      <c r="K2231" s="57"/>
      <c r="L2231" s="57"/>
      <c r="M2231" s="58"/>
      <c r="N2231" s="59"/>
      <c r="O2231" s="60"/>
      <c r="P2231" s="61"/>
    </row>
    <row r="2232" spans="1:16" ht="9.75" customHeight="1">
      <c r="A2232" s="5"/>
      <c r="B2232" s="40" t="s">
        <v>1</v>
      </c>
      <c r="C2232" s="40">
        <v>53</v>
      </c>
      <c r="D2232" s="41">
        <v>8</v>
      </c>
      <c r="E2232" s="42">
        <v>1</v>
      </c>
      <c r="F2232" s="42">
        <v>0</v>
      </c>
      <c r="G2232" s="42">
        <v>0</v>
      </c>
      <c r="H2232" s="42">
        <v>1</v>
      </c>
      <c r="I2232" s="42">
        <v>2</v>
      </c>
      <c r="J2232" s="42">
        <v>2</v>
      </c>
      <c r="K2232" s="42">
        <v>6</v>
      </c>
      <c r="L2232" s="42">
        <v>11</v>
      </c>
      <c r="M2232" s="43">
        <v>24</v>
      </c>
      <c r="N2232" s="44">
        <f>MIN(D2232:M2232)</f>
        <v>0</v>
      </c>
      <c r="O2232" s="45">
        <f>C2232-N2232</f>
        <v>53</v>
      </c>
      <c r="P2232" s="46">
        <f>O2232/C2232</f>
        <v>1</v>
      </c>
    </row>
    <row r="2233" spans="1:16" ht="9.75" customHeight="1">
      <c r="A2233" s="5"/>
      <c r="B2233" s="40" t="s">
        <v>2</v>
      </c>
      <c r="C2233" s="40"/>
      <c r="D2233" s="41"/>
      <c r="E2233" s="42"/>
      <c r="F2233" s="42"/>
      <c r="G2233" s="42"/>
      <c r="H2233" s="42"/>
      <c r="I2233" s="42"/>
      <c r="J2233" s="42"/>
      <c r="K2233" s="42"/>
      <c r="L2233" s="42"/>
      <c r="M2233" s="43"/>
      <c r="N2233" s="44"/>
      <c r="O2233" s="45"/>
      <c r="P2233" s="46"/>
    </row>
    <row r="2234" spans="1:16" ht="9.75" customHeight="1">
      <c r="A2234" s="5"/>
      <c r="B2234" s="40" t="s">
        <v>495</v>
      </c>
      <c r="C2234" s="40"/>
      <c r="D2234" s="41"/>
      <c r="E2234" s="42"/>
      <c r="F2234" s="42"/>
      <c r="G2234" s="42"/>
      <c r="H2234" s="42"/>
      <c r="I2234" s="42"/>
      <c r="J2234" s="42"/>
      <c r="K2234" s="42"/>
      <c r="L2234" s="42"/>
      <c r="M2234" s="43"/>
      <c r="N2234" s="44"/>
      <c r="O2234" s="45"/>
      <c r="P2234" s="46"/>
    </row>
    <row r="2235" spans="1:16" ht="9.75" customHeight="1">
      <c r="A2235" s="5"/>
      <c r="B2235" s="40" t="s">
        <v>3</v>
      </c>
      <c r="C2235" s="40"/>
      <c r="D2235" s="41"/>
      <c r="E2235" s="42"/>
      <c r="F2235" s="42"/>
      <c r="G2235" s="42"/>
      <c r="H2235" s="42"/>
      <c r="I2235" s="42"/>
      <c r="J2235" s="42"/>
      <c r="K2235" s="42"/>
      <c r="L2235" s="42"/>
      <c r="M2235" s="43"/>
      <c r="N2235" s="44"/>
      <c r="O2235" s="45"/>
      <c r="P2235" s="46"/>
    </row>
    <row r="2236" spans="1:16" ht="9.75" customHeight="1">
      <c r="A2236" s="5"/>
      <c r="B2236" s="40" t="s">
        <v>300</v>
      </c>
      <c r="C2236" s="40"/>
      <c r="D2236" s="41"/>
      <c r="E2236" s="42"/>
      <c r="F2236" s="42"/>
      <c r="G2236" s="42"/>
      <c r="H2236" s="42"/>
      <c r="I2236" s="42"/>
      <c r="J2236" s="42"/>
      <c r="K2236" s="42"/>
      <c r="L2236" s="42"/>
      <c r="M2236" s="43"/>
      <c r="N2236" s="44"/>
      <c r="O2236" s="45"/>
      <c r="P2236" s="46"/>
    </row>
    <row r="2237" spans="1:16" ht="9.75" customHeight="1">
      <c r="A2237" s="5"/>
      <c r="B2237" s="40" t="s">
        <v>300</v>
      </c>
      <c r="C2237" s="40"/>
      <c r="D2237" s="41"/>
      <c r="E2237" s="42"/>
      <c r="F2237" s="42"/>
      <c r="G2237" s="42"/>
      <c r="H2237" s="42"/>
      <c r="I2237" s="42"/>
      <c r="J2237" s="42"/>
      <c r="K2237" s="42"/>
      <c r="L2237" s="42"/>
      <c r="M2237" s="43"/>
      <c r="N2237" s="44"/>
      <c r="O2237" s="45"/>
      <c r="P2237" s="46"/>
    </row>
    <row r="2238" spans="1:16" ht="9.75" customHeight="1">
      <c r="A2238" s="5"/>
      <c r="B2238" s="40" t="s">
        <v>300</v>
      </c>
      <c r="C2238" s="40"/>
      <c r="D2238" s="41"/>
      <c r="E2238" s="42"/>
      <c r="F2238" s="42"/>
      <c r="G2238" s="42"/>
      <c r="H2238" s="42"/>
      <c r="I2238" s="42"/>
      <c r="J2238" s="42"/>
      <c r="K2238" s="42"/>
      <c r="L2238" s="42"/>
      <c r="M2238" s="43"/>
      <c r="N2238" s="44"/>
      <c r="O2238" s="45"/>
      <c r="P2238" s="46"/>
    </row>
    <row r="2239" spans="1:16" ht="9.75" customHeight="1">
      <c r="A2239" s="5"/>
      <c r="B2239" s="40" t="s">
        <v>300</v>
      </c>
      <c r="C2239" s="40"/>
      <c r="D2239" s="41"/>
      <c r="E2239" s="42"/>
      <c r="F2239" s="42"/>
      <c r="G2239" s="42"/>
      <c r="H2239" s="42"/>
      <c r="I2239" s="42"/>
      <c r="J2239" s="42"/>
      <c r="K2239" s="42"/>
      <c r="L2239" s="42"/>
      <c r="M2239" s="43"/>
      <c r="N2239" s="44"/>
      <c r="O2239" s="45"/>
      <c r="P2239" s="46"/>
    </row>
    <row r="2240" spans="1:16" ht="9.75" customHeight="1">
      <c r="A2240" s="5"/>
      <c r="B2240" s="40" t="s">
        <v>300</v>
      </c>
      <c r="C2240" s="40"/>
      <c r="D2240" s="41"/>
      <c r="E2240" s="42"/>
      <c r="F2240" s="42"/>
      <c r="G2240" s="42"/>
      <c r="H2240" s="42"/>
      <c r="I2240" s="42"/>
      <c r="J2240" s="42"/>
      <c r="K2240" s="42"/>
      <c r="L2240" s="42"/>
      <c r="M2240" s="43"/>
      <c r="N2240" s="44"/>
      <c r="O2240" s="45"/>
      <c r="P2240" s="46"/>
    </row>
    <row r="2241" spans="1:16" ht="9.75" customHeight="1">
      <c r="A2241" s="5"/>
      <c r="B2241" s="40" t="s">
        <v>301</v>
      </c>
      <c r="C2241" s="40"/>
      <c r="D2241" s="41"/>
      <c r="E2241" s="42"/>
      <c r="F2241" s="42"/>
      <c r="G2241" s="42"/>
      <c r="H2241" s="42"/>
      <c r="I2241" s="42"/>
      <c r="J2241" s="42"/>
      <c r="K2241" s="42"/>
      <c r="L2241" s="42"/>
      <c r="M2241" s="43"/>
      <c r="N2241" s="44"/>
      <c r="O2241" s="45"/>
      <c r="P2241" s="46"/>
    </row>
    <row r="2242" spans="1:16" ht="9.75" customHeight="1">
      <c r="A2242" s="5"/>
      <c r="B2242" s="40" t="s">
        <v>109</v>
      </c>
      <c r="C2242" s="40">
        <v>2</v>
      </c>
      <c r="D2242" s="41">
        <v>2</v>
      </c>
      <c r="E2242" s="42">
        <v>2</v>
      </c>
      <c r="F2242" s="42">
        <v>2</v>
      </c>
      <c r="G2242" s="42">
        <v>2</v>
      </c>
      <c r="H2242" s="42">
        <v>2</v>
      </c>
      <c r="I2242" s="42">
        <v>2</v>
      </c>
      <c r="J2242" s="42">
        <v>2</v>
      </c>
      <c r="K2242" s="42">
        <v>2</v>
      </c>
      <c r="L2242" s="42">
        <v>2</v>
      </c>
      <c r="M2242" s="43">
        <v>2</v>
      </c>
      <c r="N2242" s="44">
        <f>MIN(D2242:M2242)</f>
        <v>2</v>
      </c>
      <c r="O2242" s="45">
        <f>C2242-N2242</f>
        <v>0</v>
      </c>
      <c r="P2242" s="46">
        <f>O2242/C2242</f>
        <v>0</v>
      </c>
    </row>
    <row r="2243" spans="1:16" ht="9.75" customHeight="1">
      <c r="A2243" s="5"/>
      <c r="B2243" s="40" t="s">
        <v>296</v>
      </c>
      <c r="C2243" s="40"/>
      <c r="D2243" s="41"/>
      <c r="E2243" s="42"/>
      <c r="F2243" s="42"/>
      <c r="G2243" s="42"/>
      <c r="H2243" s="42"/>
      <c r="I2243" s="42"/>
      <c r="J2243" s="42"/>
      <c r="K2243" s="42"/>
      <c r="L2243" s="42"/>
      <c r="M2243" s="43"/>
      <c r="N2243" s="44"/>
      <c r="O2243" s="45"/>
      <c r="P2243" s="46"/>
    </row>
    <row r="2244" spans="1:16" ht="9.75" customHeight="1">
      <c r="A2244" s="5"/>
      <c r="B2244" s="40" t="s">
        <v>297</v>
      </c>
      <c r="C2244" s="40"/>
      <c r="D2244" s="41"/>
      <c r="E2244" s="42"/>
      <c r="F2244" s="42"/>
      <c r="G2244" s="42"/>
      <c r="H2244" s="42"/>
      <c r="I2244" s="42"/>
      <c r="J2244" s="42"/>
      <c r="K2244" s="42"/>
      <c r="L2244" s="42"/>
      <c r="M2244" s="43"/>
      <c r="N2244" s="44"/>
      <c r="O2244" s="45"/>
      <c r="P2244" s="46"/>
    </row>
    <row r="2245" spans="1:16" ht="9.75" customHeight="1">
      <c r="A2245" s="5"/>
      <c r="B2245" s="40" t="s">
        <v>4</v>
      </c>
      <c r="C2245" s="40"/>
      <c r="D2245" s="41"/>
      <c r="E2245" s="42"/>
      <c r="F2245" s="42"/>
      <c r="G2245" s="42"/>
      <c r="H2245" s="42"/>
      <c r="I2245" s="42"/>
      <c r="J2245" s="42"/>
      <c r="K2245" s="42"/>
      <c r="L2245" s="42"/>
      <c r="M2245" s="43"/>
      <c r="N2245" s="44"/>
      <c r="O2245" s="45"/>
      <c r="P2245" s="46"/>
    </row>
    <row r="2246" spans="1:16" ht="9.75" customHeight="1">
      <c r="A2246" s="47"/>
      <c r="B2246" s="48" t="s">
        <v>5</v>
      </c>
      <c r="C2246" s="48">
        <f aca="true" t="shared" si="217" ref="C2246:M2246">SUM(C2231:C2235,C2241:C2245)</f>
        <v>55</v>
      </c>
      <c r="D2246" s="49">
        <f t="shared" si="217"/>
        <v>10</v>
      </c>
      <c r="E2246" s="50">
        <f t="shared" si="217"/>
        <v>3</v>
      </c>
      <c r="F2246" s="50">
        <f t="shared" si="217"/>
        <v>2</v>
      </c>
      <c r="G2246" s="50">
        <f t="shared" si="217"/>
        <v>2</v>
      </c>
      <c r="H2246" s="50">
        <f t="shared" si="217"/>
        <v>3</v>
      </c>
      <c r="I2246" s="50">
        <f t="shared" si="217"/>
        <v>4</v>
      </c>
      <c r="J2246" s="50">
        <f t="shared" si="217"/>
        <v>4</v>
      </c>
      <c r="K2246" s="50">
        <f t="shared" si="217"/>
        <v>8</v>
      </c>
      <c r="L2246" s="50">
        <f t="shared" si="217"/>
        <v>13</v>
      </c>
      <c r="M2246" s="51">
        <f t="shared" si="217"/>
        <v>26</v>
      </c>
      <c r="N2246" s="52">
        <f>MIN(D2246:M2246)</f>
        <v>2</v>
      </c>
      <c r="O2246" s="53">
        <f>C2246-N2246</f>
        <v>53</v>
      </c>
      <c r="P2246" s="54">
        <f>O2246/C2246</f>
        <v>0.9636363636363636</v>
      </c>
    </row>
    <row r="2247" spans="1:16" ht="9.75" customHeight="1">
      <c r="A2247" s="39" t="s">
        <v>140</v>
      </c>
      <c r="B2247" s="55" t="s">
        <v>0</v>
      </c>
      <c r="C2247" s="55"/>
      <c r="D2247" s="56"/>
      <c r="E2247" s="57"/>
      <c r="F2247" s="57"/>
      <c r="G2247" s="57"/>
      <c r="H2247" s="57"/>
      <c r="I2247" s="57"/>
      <c r="J2247" s="57"/>
      <c r="K2247" s="57"/>
      <c r="L2247" s="57"/>
      <c r="M2247" s="58"/>
      <c r="N2247" s="59"/>
      <c r="O2247" s="60"/>
      <c r="P2247" s="61"/>
    </row>
    <row r="2248" spans="1:16" ht="9.75" customHeight="1">
      <c r="A2248" s="5"/>
      <c r="B2248" s="40" t="s">
        <v>1</v>
      </c>
      <c r="C2248" s="40">
        <v>86</v>
      </c>
      <c r="D2248" s="41">
        <v>13</v>
      </c>
      <c r="E2248" s="42">
        <v>4</v>
      </c>
      <c r="F2248" s="42">
        <v>1</v>
      </c>
      <c r="G2248" s="42">
        <v>1</v>
      </c>
      <c r="H2248" s="42">
        <v>2</v>
      </c>
      <c r="I2248" s="42">
        <v>2</v>
      </c>
      <c r="J2248" s="42">
        <v>3</v>
      </c>
      <c r="K2248" s="42">
        <v>10</v>
      </c>
      <c r="L2248" s="42">
        <v>19</v>
      </c>
      <c r="M2248" s="43">
        <v>35</v>
      </c>
      <c r="N2248" s="44">
        <f>MIN(D2248:M2248)</f>
        <v>1</v>
      </c>
      <c r="O2248" s="45">
        <f>C2248-N2248</f>
        <v>85</v>
      </c>
      <c r="P2248" s="46">
        <f>O2248/C2248</f>
        <v>0.9883720930232558</v>
      </c>
    </row>
    <row r="2249" spans="1:16" ht="9.75" customHeight="1">
      <c r="A2249" s="5"/>
      <c r="B2249" s="40" t="s">
        <v>2</v>
      </c>
      <c r="C2249" s="40"/>
      <c r="D2249" s="41"/>
      <c r="E2249" s="42"/>
      <c r="F2249" s="42"/>
      <c r="G2249" s="42"/>
      <c r="H2249" s="42"/>
      <c r="I2249" s="42"/>
      <c r="J2249" s="42"/>
      <c r="K2249" s="42"/>
      <c r="L2249" s="42"/>
      <c r="M2249" s="43"/>
      <c r="N2249" s="44"/>
      <c r="O2249" s="45"/>
      <c r="P2249" s="46"/>
    </row>
    <row r="2250" spans="1:16" ht="9.75" customHeight="1">
      <c r="A2250" s="5"/>
      <c r="B2250" s="40" t="s">
        <v>495</v>
      </c>
      <c r="C2250" s="40"/>
      <c r="D2250" s="41"/>
      <c r="E2250" s="42"/>
      <c r="F2250" s="42"/>
      <c r="G2250" s="42"/>
      <c r="H2250" s="42"/>
      <c r="I2250" s="42"/>
      <c r="J2250" s="42"/>
      <c r="K2250" s="42"/>
      <c r="L2250" s="42"/>
      <c r="M2250" s="43"/>
      <c r="N2250" s="44"/>
      <c r="O2250" s="45"/>
      <c r="P2250" s="46"/>
    </row>
    <row r="2251" spans="1:16" ht="9.75" customHeight="1">
      <c r="A2251" s="5"/>
      <c r="B2251" s="40" t="s">
        <v>3</v>
      </c>
      <c r="C2251" s="40"/>
      <c r="D2251" s="41"/>
      <c r="E2251" s="42"/>
      <c r="F2251" s="42"/>
      <c r="G2251" s="42"/>
      <c r="H2251" s="42"/>
      <c r="I2251" s="42"/>
      <c r="J2251" s="42"/>
      <c r="K2251" s="42"/>
      <c r="L2251" s="42"/>
      <c r="M2251" s="43"/>
      <c r="N2251" s="44"/>
      <c r="O2251" s="45"/>
      <c r="P2251" s="46"/>
    </row>
    <row r="2252" spans="1:16" ht="9.75" customHeight="1">
      <c r="A2252" s="5"/>
      <c r="B2252" s="40" t="s">
        <v>300</v>
      </c>
      <c r="C2252" s="40"/>
      <c r="D2252" s="41"/>
      <c r="E2252" s="42"/>
      <c r="F2252" s="42"/>
      <c r="G2252" s="42"/>
      <c r="H2252" s="42"/>
      <c r="I2252" s="42"/>
      <c r="J2252" s="42"/>
      <c r="K2252" s="42"/>
      <c r="L2252" s="42"/>
      <c r="M2252" s="43"/>
      <c r="N2252" s="44"/>
      <c r="O2252" s="45"/>
      <c r="P2252" s="46"/>
    </row>
    <row r="2253" spans="1:16" ht="9.75" customHeight="1">
      <c r="A2253" s="5"/>
      <c r="B2253" s="40" t="s">
        <v>300</v>
      </c>
      <c r="C2253" s="40"/>
      <c r="D2253" s="41"/>
      <c r="E2253" s="42"/>
      <c r="F2253" s="42"/>
      <c r="G2253" s="42"/>
      <c r="H2253" s="42"/>
      <c r="I2253" s="42"/>
      <c r="J2253" s="42"/>
      <c r="K2253" s="42"/>
      <c r="L2253" s="42"/>
      <c r="M2253" s="43"/>
      <c r="N2253" s="44"/>
      <c r="O2253" s="45"/>
      <c r="P2253" s="46"/>
    </row>
    <row r="2254" spans="1:16" ht="9.75" customHeight="1">
      <c r="A2254" s="5"/>
      <c r="B2254" s="40" t="s">
        <v>300</v>
      </c>
      <c r="C2254" s="40"/>
      <c r="D2254" s="41"/>
      <c r="E2254" s="42"/>
      <c r="F2254" s="42"/>
      <c r="G2254" s="42"/>
      <c r="H2254" s="42"/>
      <c r="I2254" s="42"/>
      <c r="J2254" s="42"/>
      <c r="K2254" s="42"/>
      <c r="L2254" s="42"/>
      <c r="M2254" s="43"/>
      <c r="N2254" s="44"/>
      <c r="O2254" s="45"/>
      <c r="P2254" s="46"/>
    </row>
    <row r="2255" spans="1:16" ht="9.75" customHeight="1">
      <c r="A2255" s="5"/>
      <c r="B2255" s="40" t="s">
        <v>300</v>
      </c>
      <c r="C2255" s="40"/>
      <c r="D2255" s="41"/>
      <c r="E2255" s="42"/>
      <c r="F2255" s="42"/>
      <c r="G2255" s="42"/>
      <c r="H2255" s="42"/>
      <c r="I2255" s="42"/>
      <c r="J2255" s="42"/>
      <c r="K2255" s="42"/>
      <c r="L2255" s="42"/>
      <c r="M2255" s="43"/>
      <c r="N2255" s="44"/>
      <c r="O2255" s="45"/>
      <c r="P2255" s="46"/>
    </row>
    <row r="2256" spans="1:16" ht="9.75" customHeight="1">
      <c r="A2256" s="5"/>
      <c r="B2256" s="40" t="s">
        <v>300</v>
      </c>
      <c r="C2256" s="40"/>
      <c r="D2256" s="41"/>
      <c r="E2256" s="42"/>
      <c r="F2256" s="42"/>
      <c r="G2256" s="42"/>
      <c r="H2256" s="42"/>
      <c r="I2256" s="42"/>
      <c r="J2256" s="42"/>
      <c r="K2256" s="42"/>
      <c r="L2256" s="42"/>
      <c r="M2256" s="43"/>
      <c r="N2256" s="44"/>
      <c r="O2256" s="45"/>
      <c r="P2256" s="46"/>
    </row>
    <row r="2257" spans="1:16" ht="9.75" customHeight="1">
      <c r="A2257" s="5"/>
      <c r="B2257" s="40" t="s">
        <v>301</v>
      </c>
      <c r="C2257" s="40"/>
      <c r="D2257" s="41"/>
      <c r="E2257" s="42"/>
      <c r="F2257" s="42"/>
      <c r="G2257" s="42"/>
      <c r="H2257" s="42"/>
      <c r="I2257" s="42"/>
      <c r="J2257" s="42"/>
      <c r="K2257" s="42"/>
      <c r="L2257" s="42"/>
      <c r="M2257" s="43"/>
      <c r="N2257" s="44"/>
      <c r="O2257" s="45"/>
      <c r="P2257" s="46"/>
    </row>
    <row r="2258" spans="1:16" ht="9.75" customHeight="1">
      <c r="A2258" s="5"/>
      <c r="B2258" s="40" t="s">
        <v>109</v>
      </c>
      <c r="C2258" s="40"/>
      <c r="D2258" s="41"/>
      <c r="E2258" s="42"/>
      <c r="F2258" s="42"/>
      <c r="G2258" s="42"/>
      <c r="H2258" s="42"/>
      <c r="I2258" s="42"/>
      <c r="J2258" s="42"/>
      <c r="K2258" s="42"/>
      <c r="L2258" s="42"/>
      <c r="M2258" s="43"/>
      <c r="N2258" s="44"/>
      <c r="O2258" s="45"/>
      <c r="P2258" s="46"/>
    </row>
    <row r="2259" spans="1:16" ht="9.75" customHeight="1">
      <c r="A2259" s="5"/>
      <c r="B2259" s="40" t="s">
        <v>296</v>
      </c>
      <c r="C2259" s="40">
        <v>5</v>
      </c>
      <c r="D2259" s="41">
        <v>3</v>
      </c>
      <c r="E2259" s="42">
        <v>4</v>
      </c>
      <c r="F2259" s="42">
        <v>3</v>
      </c>
      <c r="G2259" s="42">
        <v>2</v>
      </c>
      <c r="H2259" s="42">
        <v>2</v>
      </c>
      <c r="I2259" s="42">
        <v>3</v>
      </c>
      <c r="J2259" s="42">
        <v>3</v>
      </c>
      <c r="K2259" s="42">
        <v>3</v>
      </c>
      <c r="L2259" s="42">
        <v>3</v>
      </c>
      <c r="M2259" s="43">
        <v>2</v>
      </c>
      <c r="N2259" s="44">
        <f>MIN(D2259:M2259)</f>
        <v>2</v>
      </c>
      <c r="O2259" s="45">
        <f>C2259-N2259</f>
        <v>3</v>
      </c>
      <c r="P2259" s="46">
        <f>O2259/C2259</f>
        <v>0.6</v>
      </c>
    </row>
    <row r="2260" spans="1:16" ht="9.75" customHeight="1">
      <c r="A2260" s="5"/>
      <c r="B2260" s="40" t="s">
        <v>297</v>
      </c>
      <c r="C2260" s="40"/>
      <c r="D2260" s="41"/>
      <c r="E2260" s="42"/>
      <c r="F2260" s="42"/>
      <c r="G2260" s="42"/>
      <c r="H2260" s="42"/>
      <c r="I2260" s="42"/>
      <c r="J2260" s="42"/>
      <c r="K2260" s="42"/>
      <c r="L2260" s="42"/>
      <c r="M2260" s="43"/>
      <c r="N2260" s="44"/>
      <c r="O2260" s="45"/>
      <c r="P2260" s="46"/>
    </row>
    <row r="2261" spans="1:16" ht="9.75" customHeight="1">
      <c r="A2261" s="5"/>
      <c r="B2261" s="40" t="s">
        <v>4</v>
      </c>
      <c r="C2261" s="40"/>
      <c r="D2261" s="41"/>
      <c r="E2261" s="42"/>
      <c r="F2261" s="42"/>
      <c r="G2261" s="42"/>
      <c r="H2261" s="42"/>
      <c r="I2261" s="42"/>
      <c r="J2261" s="42"/>
      <c r="K2261" s="42"/>
      <c r="L2261" s="42"/>
      <c r="M2261" s="43"/>
      <c r="N2261" s="44"/>
      <c r="O2261" s="45"/>
      <c r="P2261" s="46"/>
    </row>
    <row r="2262" spans="1:16" ht="9.75" customHeight="1">
      <c r="A2262" s="47"/>
      <c r="B2262" s="48" t="s">
        <v>5</v>
      </c>
      <c r="C2262" s="48">
        <f aca="true" t="shared" si="218" ref="C2262:M2262">SUM(C2247:C2251,C2257:C2261)</f>
        <v>91</v>
      </c>
      <c r="D2262" s="49">
        <f t="shared" si="218"/>
        <v>16</v>
      </c>
      <c r="E2262" s="50">
        <f t="shared" si="218"/>
        <v>8</v>
      </c>
      <c r="F2262" s="50">
        <f t="shared" si="218"/>
        <v>4</v>
      </c>
      <c r="G2262" s="50">
        <f t="shared" si="218"/>
        <v>3</v>
      </c>
      <c r="H2262" s="50">
        <f t="shared" si="218"/>
        <v>4</v>
      </c>
      <c r="I2262" s="50">
        <f t="shared" si="218"/>
        <v>5</v>
      </c>
      <c r="J2262" s="50">
        <f t="shared" si="218"/>
        <v>6</v>
      </c>
      <c r="K2262" s="50">
        <f t="shared" si="218"/>
        <v>13</v>
      </c>
      <c r="L2262" s="50">
        <f t="shared" si="218"/>
        <v>22</v>
      </c>
      <c r="M2262" s="51">
        <f t="shared" si="218"/>
        <v>37</v>
      </c>
      <c r="N2262" s="52">
        <f>MIN(D2262:M2262)</f>
        <v>3</v>
      </c>
      <c r="O2262" s="53">
        <f>C2262-N2262</f>
        <v>88</v>
      </c>
      <c r="P2262" s="54">
        <f>O2262/C2262</f>
        <v>0.967032967032967</v>
      </c>
    </row>
    <row r="2263" spans="1:16" ht="9.75" customHeight="1">
      <c r="A2263" s="39" t="s">
        <v>141</v>
      </c>
      <c r="B2263" s="55" t="s">
        <v>0</v>
      </c>
      <c r="C2263" s="55"/>
      <c r="D2263" s="56"/>
      <c r="E2263" s="57"/>
      <c r="F2263" s="57"/>
      <c r="G2263" s="57"/>
      <c r="H2263" s="57"/>
      <c r="I2263" s="57"/>
      <c r="J2263" s="57"/>
      <c r="K2263" s="57"/>
      <c r="L2263" s="57"/>
      <c r="M2263" s="58"/>
      <c r="N2263" s="59"/>
      <c r="O2263" s="60"/>
      <c r="P2263" s="61"/>
    </row>
    <row r="2264" spans="1:16" ht="9.75" customHeight="1">
      <c r="A2264" s="5"/>
      <c r="B2264" s="40" t="s">
        <v>1</v>
      </c>
      <c r="C2264" s="40">
        <v>100</v>
      </c>
      <c r="D2264" s="41">
        <v>40</v>
      </c>
      <c r="E2264" s="42">
        <v>6</v>
      </c>
      <c r="F2264" s="42">
        <v>0</v>
      </c>
      <c r="G2264" s="42">
        <v>0</v>
      </c>
      <c r="H2264" s="42">
        <v>2</v>
      </c>
      <c r="I2264" s="42">
        <v>6</v>
      </c>
      <c r="J2264" s="42">
        <v>7</v>
      </c>
      <c r="K2264" s="42">
        <v>11</v>
      </c>
      <c r="L2264" s="42">
        <v>22</v>
      </c>
      <c r="M2264" s="43">
        <v>36</v>
      </c>
      <c r="N2264" s="44">
        <f>MIN(D2264:M2264)</f>
        <v>0</v>
      </c>
      <c r="O2264" s="45">
        <f>C2264-N2264</f>
        <v>100</v>
      </c>
      <c r="P2264" s="46">
        <f>O2264/C2264</f>
        <v>1</v>
      </c>
    </row>
    <row r="2265" spans="1:16" ht="9.75" customHeight="1">
      <c r="A2265" s="5"/>
      <c r="B2265" s="40" t="s">
        <v>2</v>
      </c>
      <c r="C2265" s="40"/>
      <c r="D2265" s="41"/>
      <c r="E2265" s="42"/>
      <c r="F2265" s="42"/>
      <c r="G2265" s="42"/>
      <c r="H2265" s="42"/>
      <c r="I2265" s="42"/>
      <c r="J2265" s="42"/>
      <c r="K2265" s="42"/>
      <c r="L2265" s="42"/>
      <c r="M2265" s="43"/>
      <c r="N2265" s="44"/>
      <c r="O2265" s="45"/>
      <c r="P2265" s="46"/>
    </row>
    <row r="2266" spans="1:16" ht="9.75" customHeight="1">
      <c r="A2266" s="5"/>
      <c r="B2266" s="40" t="s">
        <v>495</v>
      </c>
      <c r="C2266" s="40"/>
      <c r="D2266" s="41"/>
      <c r="E2266" s="42"/>
      <c r="F2266" s="42"/>
      <c r="G2266" s="42"/>
      <c r="H2266" s="42"/>
      <c r="I2266" s="42"/>
      <c r="J2266" s="42"/>
      <c r="K2266" s="42"/>
      <c r="L2266" s="42"/>
      <c r="M2266" s="43"/>
      <c r="N2266" s="44"/>
      <c r="O2266" s="45"/>
      <c r="P2266" s="46"/>
    </row>
    <row r="2267" spans="1:16" ht="9.75" customHeight="1">
      <c r="A2267" s="5"/>
      <c r="B2267" s="40" t="s">
        <v>3</v>
      </c>
      <c r="C2267" s="40"/>
      <c r="D2267" s="41"/>
      <c r="E2267" s="42"/>
      <c r="F2267" s="42"/>
      <c r="G2267" s="42"/>
      <c r="H2267" s="42"/>
      <c r="I2267" s="42"/>
      <c r="J2267" s="42"/>
      <c r="K2267" s="42"/>
      <c r="L2267" s="42"/>
      <c r="M2267" s="43"/>
      <c r="N2267" s="44"/>
      <c r="O2267" s="45"/>
      <c r="P2267" s="46"/>
    </row>
    <row r="2268" spans="1:16" ht="9.75" customHeight="1">
      <c r="A2268" s="5"/>
      <c r="B2268" s="40" t="s">
        <v>300</v>
      </c>
      <c r="C2268" s="40"/>
      <c r="D2268" s="41"/>
      <c r="E2268" s="42"/>
      <c r="F2268" s="42"/>
      <c r="G2268" s="42"/>
      <c r="H2268" s="42"/>
      <c r="I2268" s="42"/>
      <c r="J2268" s="42"/>
      <c r="K2268" s="42"/>
      <c r="L2268" s="42"/>
      <c r="M2268" s="43"/>
      <c r="N2268" s="44"/>
      <c r="O2268" s="45"/>
      <c r="P2268" s="46"/>
    </row>
    <row r="2269" spans="1:16" ht="9.75" customHeight="1">
      <c r="A2269" s="5"/>
      <c r="B2269" s="40" t="s">
        <v>300</v>
      </c>
      <c r="C2269" s="40"/>
      <c r="D2269" s="41"/>
      <c r="E2269" s="42"/>
      <c r="F2269" s="42"/>
      <c r="G2269" s="42"/>
      <c r="H2269" s="42"/>
      <c r="I2269" s="42"/>
      <c r="J2269" s="42"/>
      <c r="K2269" s="42"/>
      <c r="L2269" s="42"/>
      <c r="M2269" s="43"/>
      <c r="N2269" s="44"/>
      <c r="O2269" s="45"/>
      <c r="P2269" s="46"/>
    </row>
    <row r="2270" spans="1:16" ht="9.75" customHeight="1">
      <c r="A2270" s="5"/>
      <c r="B2270" s="40" t="s">
        <v>300</v>
      </c>
      <c r="C2270" s="40"/>
      <c r="D2270" s="41"/>
      <c r="E2270" s="42"/>
      <c r="F2270" s="42"/>
      <c r="G2270" s="42"/>
      <c r="H2270" s="42"/>
      <c r="I2270" s="42"/>
      <c r="J2270" s="42"/>
      <c r="K2270" s="42"/>
      <c r="L2270" s="42"/>
      <c r="M2270" s="43"/>
      <c r="N2270" s="44"/>
      <c r="O2270" s="45"/>
      <c r="P2270" s="46"/>
    </row>
    <row r="2271" spans="1:16" ht="9.75" customHeight="1">
      <c r="A2271" s="5"/>
      <c r="B2271" s="40" t="s">
        <v>300</v>
      </c>
      <c r="C2271" s="40"/>
      <c r="D2271" s="41"/>
      <c r="E2271" s="42"/>
      <c r="F2271" s="42"/>
      <c r="G2271" s="42"/>
      <c r="H2271" s="42"/>
      <c r="I2271" s="42"/>
      <c r="J2271" s="42"/>
      <c r="K2271" s="42"/>
      <c r="L2271" s="42"/>
      <c r="M2271" s="43"/>
      <c r="N2271" s="44"/>
      <c r="O2271" s="45"/>
      <c r="P2271" s="46"/>
    </row>
    <row r="2272" spans="1:16" ht="9.75" customHeight="1">
      <c r="A2272" s="5"/>
      <c r="B2272" s="40" t="s">
        <v>300</v>
      </c>
      <c r="C2272" s="40"/>
      <c r="D2272" s="41"/>
      <c r="E2272" s="42"/>
      <c r="F2272" s="42"/>
      <c r="G2272" s="42"/>
      <c r="H2272" s="42"/>
      <c r="I2272" s="42"/>
      <c r="J2272" s="42"/>
      <c r="K2272" s="42"/>
      <c r="L2272" s="42"/>
      <c r="M2272" s="43"/>
      <c r="N2272" s="44"/>
      <c r="O2272" s="45"/>
      <c r="P2272" s="46"/>
    </row>
    <row r="2273" spans="1:16" ht="9.75" customHeight="1">
      <c r="A2273" s="5"/>
      <c r="B2273" s="40" t="s">
        <v>301</v>
      </c>
      <c r="C2273" s="40"/>
      <c r="D2273" s="41"/>
      <c r="E2273" s="42"/>
      <c r="F2273" s="42"/>
      <c r="G2273" s="42"/>
      <c r="H2273" s="42"/>
      <c r="I2273" s="42"/>
      <c r="J2273" s="42"/>
      <c r="K2273" s="42"/>
      <c r="L2273" s="42"/>
      <c r="M2273" s="43"/>
      <c r="N2273" s="44"/>
      <c r="O2273" s="45"/>
      <c r="P2273" s="46"/>
    </row>
    <row r="2274" spans="1:16" ht="9.75" customHeight="1">
      <c r="A2274" s="5"/>
      <c r="B2274" s="40" t="s">
        <v>109</v>
      </c>
      <c r="C2274" s="40"/>
      <c r="D2274" s="41"/>
      <c r="E2274" s="42"/>
      <c r="F2274" s="42"/>
      <c r="G2274" s="42"/>
      <c r="H2274" s="42"/>
      <c r="I2274" s="42"/>
      <c r="J2274" s="42"/>
      <c r="K2274" s="42"/>
      <c r="L2274" s="42"/>
      <c r="M2274" s="43"/>
      <c r="N2274" s="44"/>
      <c r="O2274" s="45"/>
      <c r="P2274" s="46"/>
    </row>
    <row r="2275" spans="1:16" ht="9.75" customHeight="1">
      <c r="A2275" s="5"/>
      <c r="B2275" s="40" t="s">
        <v>296</v>
      </c>
      <c r="C2275" s="40"/>
      <c r="D2275" s="41"/>
      <c r="E2275" s="42"/>
      <c r="F2275" s="42"/>
      <c r="G2275" s="42"/>
      <c r="H2275" s="42"/>
      <c r="I2275" s="42"/>
      <c r="J2275" s="42"/>
      <c r="K2275" s="42"/>
      <c r="L2275" s="42"/>
      <c r="M2275" s="43"/>
      <c r="N2275" s="44"/>
      <c r="O2275" s="45"/>
      <c r="P2275" s="46"/>
    </row>
    <row r="2276" spans="1:16" ht="9.75" customHeight="1">
      <c r="A2276" s="5"/>
      <c r="B2276" s="40" t="s">
        <v>297</v>
      </c>
      <c r="C2276" s="40"/>
      <c r="D2276" s="41"/>
      <c r="E2276" s="42"/>
      <c r="F2276" s="42"/>
      <c r="G2276" s="42"/>
      <c r="H2276" s="42"/>
      <c r="I2276" s="42"/>
      <c r="J2276" s="42"/>
      <c r="K2276" s="42"/>
      <c r="L2276" s="42"/>
      <c r="M2276" s="43"/>
      <c r="N2276" s="44"/>
      <c r="O2276" s="45"/>
      <c r="P2276" s="46"/>
    </row>
    <row r="2277" spans="1:16" ht="9.75" customHeight="1">
      <c r="A2277" s="5"/>
      <c r="B2277" s="40" t="s">
        <v>4</v>
      </c>
      <c r="C2277" s="40"/>
      <c r="D2277" s="41"/>
      <c r="E2277" s="42"/>
      <c r="F2277" s="42"/>
      <c r="G2277" s="42"/>
      <c r="H2277" s="42"/>
      <c r="I2277" s="42"/>
      <c r="J2277" s="42"/>
      <c r="K2277" s="42"/>
      <c r="L2277" s="42"/>
      <c r="M2277" s="43"/>
      <c r="N2277" s="44"/>
      <c r="O2277" s="45"/>
      <c r="P2277" s="46"/>
    </row>
    <row r="2278" spans="1:16" ht="9.75" customHeight="1">
      <c r="A2278" s="47"/>
      <c r="B2278" s="48" t="s">
        <v>5</v>
      </c>
      <c r="C2278" s="48">
        <f aca="true" t="shared" si="219" ref="C2278:M2278">SUM(C2263:C2267,C2273:C2277)</f>
        <v>100</v>
      </c>
      <c r="D2278" s="49">
        <f t="shared" si="219"/>
        <v>40</v>
      </c>
      <c r="E2278" s="50">
        <f t="shared" si="219"/>
        <v>6</v>
      </c>
      <c r="F2278" s="50">
        <f t="shared" si="219"/>
        <v>0</v>
      </c>
      <c r="G2278" s="50">
        <f t="shared" si="219"/>
        <v>0</v>
      </c>
      <c r="H2278" s="50">
        <f t="shared" si="219"/>
        <v>2</v>
      </c>
      <c r="I2278" s="50">
        <f t="shared" si="219"/>
        <v>6</v>
      </c>
      <c r="J2278" s="50">
        <f t="shared" si="219"/>
        <v>7</v>
      </c>
      <c r="K2278" s="50">
        <f t="shared" si="219"/>
        <v>11</v>
      </c>
      <c r="L2278" s="50">
        <f t="shared" si="219"/>
        <v>22</v>
      </c>
      <c r="M2278" s="51">
        <f t="shared" si="219"/>
        <v>36</v>
      </c>
      <c r="N2278" s="52">
        <f>MIN(D2278:M2278)</f>
        <v>0</v>
      </c>
      <c r="O2278" s="53">
        <f>C2278-N2278</f>
        <v>100</v>
      </c>
      <c r="P2278" s="54">
        <f>O2278/C2278</f>
        <v>1</v>
      </c>
    </row>
    <row r="2279" spans="1:16" ht="9.75" customHeight="1">
      <c r="A2279" s="39" t="s">
        <v>142</v>
      </c>
      <c r="B2279" s="55" t="s">
        <v>0</v>
      </c>
      <c r="C2279" s="55"/>
      <c r="D2279" s="56"/>
      <c r="E2279" s="57"/>
      <c r="F2279" s="57"/>
      <c r="G2279" s="57"/>
      <c r="H2279" s="57"/>
      <c r="I2279" s="57"/>
      <c r="J2279" s="57"/>
      <c r="K2279" s="57"/>
      <c r="L2279" s="57"/>
      <c r="M2279" s="58"/>
      <c r="N2279" s="59"/>
      <c r="O2279" s="60"/>
      <c r="P2279" s="61"/>
    </row>
    <row r="2280" spans="1:16" ht="9.75" customHeight="1">
      <c r="A2280" s="5"/>
      <c r="B2280" s="40" t="s">
        <v>1</v>
      </c>
      <c r="C2280" s="40">
        <v>103</v>
      </c>
      <c r="D2280" s="41">
        <v>49</v>
      </c>
      <c r="E2280" s="42">
        <v>24</v>
      </c>
      <c r="F2280" s="42">
        <v>3</v>
      </c>
      <c r="G2280" s="42">
        <v>1</v>
      </c>
      <c r="H2280" s="42">
        <v>4</v>
      </c>
      <c r="I2280" s="42">
        <v>8</v>
      </c>
      <c r="J2280" s="42">
        <v>10</v>
      </c>
      <c r="K2280" s="42">
        <v>16</v>
      </c>
      <c r="L2280" s="42">
        <v>24</v>
      </c>
      <c r="M2280" s="43">
        <v>39</v>
      </c>
      <c r="N2280" s="44">
        <f>MIN(D2280:M2280)</f>
        <v>1</v>
      </c>
      <c r="O2280" s="45">
        <f>C2280-N2280</f>
        <v>102</v>
      </c>
      <c r="P2280" s="46">
        <f>O2280/C2280</f>
        <v>0.9902912621359223</v>
      </c>
    </row>
    <row r="2281" spans="1:16" ht="9.75" customHeight="1">
      <c r="A2281" s="5"/>
      <c r="B2281" s="40" t="s">
        <v>2</v>
      </c>
      <c r="C2281" s="40"/>
      <c r="D2281" s="41"/>
      <c r="E2281" s="42"/>
      <c r="F2281" s="42"/>
      <c r="G2281" s="42"/>
      <c r="H2281" s="42"/>
      <c r="I2281" s="42"/>
      <c r="J2281" s="42"/>
      <c r="K2281" s="42"/>
      <c r="L2281" s="42"/>
      <c r="M2281" s="43"/>
      <c r="N2281" s="44"/>
      <c r="O2281" s="45"/>
      <c r="P2281" s="46"/>
    </row>
    <row r="2282" spans="1:16" ht="9.75" customHeight="1">
      <c r="A2282" s="5"/>
      <c r="B2282" s="40" t="s">
        <v>495</v>
      </c>
      <c r="C2282" s="40"/>
      <c r="D2282" s="41"/>
      <c r="E2282" s="42"/>
      <c r="F2282" s="42"/>
      <c r="G2282" s="42"/>
      <c r="H2282" s="42"/>
      <c r="I2282" s="42"/>
      <c r="J2282" s="42"/>
      <c r="K2282" s="42"/>
      <c r="L2282" s="42"/>
      <c r="M2282" s="43"/>
      <c r="N2282" s="44"/>
      <c r="O2282" s="45"/>
      <c r="P2282" s="46"/>
    </row>
    <row r="2283" spans="1:16" ht="9.75" customHeight="1">
      <c r="A2283" s="5"/>
      <c r="B2283" s="40" t="s">
        <v>3</v>
      </c>
      <c r="C2283" s="40"/>
      <c r="D2283" s="41"/>
      <c r="E2283" s="42"/>
      <c r="F2283" s="42"/>
      <c r="G2283" s="42"/>
      <c r="H2283" s="42"/>
      <c r="I2283" s="42"/>
      <c r="J2283" s="42"/>
      <c r="K2283" s="42"/>
      <c r="L2283" s="42"/>
      <c r="M2283" s="43"/>
      <c r="N2283" s="44"/>
      <c r="O2283" s="45"/>
      <c r="P2283" s="46"/>
    </row>
    <row r="2284" spans="1:16" ht="9.75" customHeight="1">
      <c r="A2284" s="5"/>
      <c r="B2284" s="40" t="s">
        <v>300</v>
      </c>
      <c r="C2284" s="40"/>
      <c r="D2284" s="41"/>
      <c r="E2284" s="42"/>
      <c r="F2284" s="42"/>
      <c r="G2284" s="42"/>
      <c r="H2284" s="42"/>
      <c r="I2284" s="42"/>
      <c r="J2284" s="42"/>
      <c r="K2284" s="42"/>
      <c r="L2284" s="42"/>
      <c r="M2284" s="43"/>
      <c r="N2284" s="44"/>
      <c r="O2284" s="45"/>
      <c r="P2284" s="46"/>
    </row>
    <row r="2285" spans="1:16" ht="9.75" customHeight="1">
      <c r="A2285" s="5"/>
      <c r="B2285" s="40" t="s">
        <v>300</v>
      </c>
      <c r="C2285" s="40"/>
      <c r="D2285" s="41"/>
      <c r="E2285" s="42"/>
      <c r="F2285" s="42"/>
      <c r="G2285" s="42"/>
      <c r="H2285" s="42"/>
      <c r="I2285" s="42"/>
      <c r="J2285" s="42"/>
      <c r="K2285" s="42"/>
      <c r="L2285" s="42"/>
      <c r="M2285" s="43"/>
      <c r="N2285" s="44"/>
      <c r="O2285" s="45"/>
      <c r="P2285" s="46"/>
    </row>
    <row r="2286" spans="1:16" ht="9.75" customHeight="1">
      <c r="A2286" s="5"/>
      <c r="B2286" s="40" t="s">
        <v>300</v>
      </c>
      <c r="C2286" s="40"/>
      <c r="D2286" s="41"/>
      <c r="E2286" s="42"/>
      <c r="F2286" s="42"/>
      <c r="G2286" s="42"/>
      <c r="H2286" s="42"/>
      <c r="I2286" s="42"/>
      <c r="J2286" s="42"/>
      <c r="K2286" s="42"/>
      <c r="L2286" s="42"/>
      <c r="M2286" s="43"/>
      <c r="N2286" s="44"/>
      <c r="O2286" s="45"/>
      <c r="P2286" s="46"/>
    </row>
    <row r="2287" spans="1:16" ht="9.75" customHeight="1">
      <c r="A2287" s="5"/>
      <c r="B2287" s="40" t="s">
        <v>300</v>
      </c>
      <c r="C2287" s="40"/>
      <c r="D2287" s="41"/>
      <c r="E2287" s="42"/>
      <c r="F2287" s="42"/>
      <c r="G2287" s="42"/>
      <c r="H2287" s="42"/>
      <c r="I2287" s="42"/>
      <c r="J2287" s="42"/>
      <c r="K2287" s="42"/>
      <c r="L2287" s="42"/>
      <c r="M2287" s="43"/>
      <c r="N2287" s="44"/>
      <c r="O2287" s="45"/>
      <c r="P2287" s="46"/>
    </row>
    <row r="2288" spans="1:16" ht="9.75" customHeight="1">
      <c r="A2288" s="5"/>
      <c r="B2288" s="40" t="s">
        <v>300</v>
      </c>
      <c r="C2288" s="40"/>
      <c r="D2288" s="41"/>
      <c r="E2288" s="42"/>
      <c r="F2288" s="42"/>
      <c r="G2288" s="42"/>
      <c r="H2288" s="42"/>
      <c r="I2288" s="42"/>
      <c r="J2288" s="42"/>
      <c r="K2288" s="42"/>
      <c r="L2288" s="42"/>
      <c r="M2288" s="43"/>
      <c r="N2288" s="44"/>
      <c r="O2288" s="45"/>
      <c r="P2288" s="46"/>
    </row>
    <row r="2289" spans="1:16" ht="9.75" customHeight="1">
      <c r="A2289" s="5"/>
      <c r="B2289" s="40" t="s">
        <v>301</v>
      </c>
      <c r="C2289" s="40"/>
      <c r="D2289" s="41"/>
      <c r="E2289" s="42"/>
      <c r="F2289" s="42"/>
      <c r="G2289" s="42"/>
      <c r="H2289" s="42"/>
      <c r="I2289" s="42"/>
      <c r="J2289" s="42"/>
      <c r="K2289" s="42"/>
      <c r="L2289" s="42"/>
      <c r="M2289" s="43"/>
      <c r="N2289" s="44"/>
      <c r="O2289" s="45"/>
      <c r="P2289" s="46"/>
    </row>
    <row r="2290" spans="1:16" ht="9.75" customHeight="1">
      <c r="A2290" s="5"/>
      <c r="B2290" s="40" t="s">
        <v>109</v>
      </c>
      <c r="C2290" s="40"/>
      <c r="D2290" s="41"/>
      <c r="E2290" s="42"/>
      <c r="F2290" s="42"/>
      <c r="G2290" s="42"/>
      <c r="H2290" s="42"/>
      <c r="I2290" s="42"/>
      <c r="J2290" s="42"/>
      <c r="K2290" s="42"/>
      <c r="L2290" s="42"/>
      <c r="M2290" s="43"/>
      <c r="N2290" s="44"/>
      <c r="O2290" s="45"/>
      <c r="P2290" s="46"/>
    </row>
    <row r="2291" spans="1:16" ht="9.75" customHeight="1">
      <c r="A2291" s="5"/>
      <c r="B2291" s="40" t="s">
        <v>296</v>
      </c>
      <c r="C2291" s="40"/>
      <c r="D2291" s="41"/>
      <c r="E2291" s="42"/>
      <c r="F2291" s="42"/>
      <c r="G2291" s="42"/>
      <c r="H2291" s="42"/>
      <c r="I2291" s="42"/>
      <c r="J2291" s="42"/>
      <c r="K2291" s="42"/>
      <c r="L2291" s="42"/>
      <c r="M2291" s="43"/>
      <c r="N2291" s="44"/>
      <c r="O2291" s="45"/>
      <c r="P2291" s="46"/>
    </row>
    <row r="2292" spans="1:16" ht="9.75" customHeight="1">
      <c r="A2292" s="5"/>
      <c r="B2292" s="40" t="s">
        <v>297</v>
      </c>
      <c r="C2292" s="40"/>
      <c r="D2292" s="41"/>
      <c r="E2292" s="42"/>
      <c r="F2292" s="42"/>
      <c r="G2292" s="42"/>
      <c r="H2292" s="42"/>
      <c r="I2292" s="42"/>
      <c r="J2292" s="42"/>
      <c r="K2292" s="42"/>
      <c r="L2292" s="42"/>
      <c r="M2292" s="43"/>
      <c r="N2292" s="44"/>
      <c r="O2292" s="45"/>
      <c r="P2292" s="46"/>
    </row>
    <row r="2293" spans="1:16" ht="9.75" customHeight="1">
      <c r="A2293" s="5"/>
      <c r="B2293" s="40" t="s">
        <v>4</v>
      </c>
      <c r="C2293" s="40"/>
      <c r="D2293" s="41"/>
      <c r="E2293" s="42"/>
      <c r="F2293" s="42"/>
      <c r="G2293" s="42"/>
      <c r="H2293" s="42"/>
      <c r="I2293" s="42"/>
      <c r="J2293" s="42"/>
      <c r="K2293" s="42"/>
      <c r="L2293" s="42"/>
      <c r="M2293" s="43"/>
      <c r="N2293" s="44"/>
      <c r="O2293" s="45"/>
      <c r="P2293" s="46"/>
    </row>
    <row r="2294" spans="1:16" ht="9.75" customHeight="1">
      <c r="A2294" s="47"/>
      <c r="B2294" s="48" t="s">
        <v>5</v>
      </c>
      <c r="C2294" s="48">
        <f aca="true" t="shared" si="220" ref="C2294:M2294">SUM(C2279:C2283,C2289:C2293)</f>
        <v>103</v>
      </c>
      <c r="D2294" s="49">
        <f t="shared" si="220"/>
        <v>49</v>
      </c>
      <c r="E2294" s="50">
        <f t="shared" si="220"/>
        <v>24</v>
      </c>
      <c r="F2294" s="50">
        <f t="shared" si="220"/>
        <v>3</v>
      </c>
      <c r="G2294" s="50">
        <f t="shared" si="220"/>
        <v>1</v>
      </c>
      <c r="H2294" s="50">
        <f t="shared" si="220"/>
        <v>4</v>
      </c>
      <c r="I2294" s="50">
        <f t="shared" si="220"/>
        <v>8</v>
      </c>
      <c r="J2294" s="50">
        <f t="shared" si="220"/>
        <v>10</v>
      </c>
      <c r="K2294" s="50">
        <f t="shared" si="220"/>
        <v>16</v>
      </c>
      <c r="L2294" s="50">
        <f t="shared" si="220"/>
        <v>24</v>
      </c>
      <c r="M2294" s="51">
        <f t="shared" si="220"/>
        <v>39</v>
      </c>
      <c r="N2294" s="52">
        <f>MIN(D2294:M2294)</f>
        <v>1</v>
      </c>
      <c r="O2294" s="53">
        <f>C2294-N2294</f>
        <v>102</v>
      </c>
      <c r="P2294" s="54">
        <f>O2294/C2294</f>
        <v>0.9902912621359223</v>
      </c>
    </row>
    <row r="2295" spans="1:16" ht="9.75" customHeight="1">
      <c r="A2295" s="39" t="s">
        <v>143</v>
      </c>
      <c r="B2295" s="55" t="s">
        <v>0</v>
      </c>
      <c r="C2295" s="55"/>
      <c r="D2295" s="56"/>
      <c r="E2295" s="57"/>
      <c r="F2295" s="57"/>
      <c r="G2295" s="57"/>
      <c r="H2295" s="57"/>
      <c r="I2295" s="57"/>
      <c r="J2295" s="57"/>
      <c r="K2295" s="57"/>
      <c r="L2295" s="57"/>
      <c r="M2295" s="58"/>
      <c r="N2295" s="59"/>
      <c r="O2295" s="60"/>
      <c r="P2295" s="61"/>
    </row>
    <row r="2296" spans="1:16" ht="9.75" customHeight="1">
      <c r="A2296" s="5"/>
      <c r="B2296" s="40" t="s">
        <v>1</v>
      </c>
      <c r="C2296" s="40">
        <v>175</v>
      </c>
      <c r="D2296" s="41">
        <v>119</v>
      </c>
      <c r="E2296" s="42">
        <v>71</v>
      </c>
      <c r="F2296" s="42">
        <v>40</v>
      </c>
      <c r="G2296" s="42">
        <v>29</v>
      </c>
      <c r="H2296" s="42">
        <v>29</v>
      </c>
      <c r="I2296" s="42">
        <v>33</v>
      </c>
      <c r="J2296" s="42">
        <v>38</v>
      </c>
      <c r="K2296" s="42">
        <v>45</v>
      </c>
      <c r="L2296" s="42">
        <v>60</v>
      </c>
      <c r="M2296" s="43">
        <v>85</v>
      </c>
      <c r="N2296" s="44">
        <f>MIN(D2296:M2296)</f>
        <v>29</v>
      </c>
      <c r="O2296" s="45">
        <f>C2296-N2296</f>
        <v>146</v>
      </c>
      <c r="P2296" s="46">
        <f>O2296/C2296</f>
        <v>0.8342857142857143</v>
      </c>
    </row>
    <row r="2297" spans="1:16" ht="9.75" customHeight="1">
      <c r="A2297" s="5"/>
      <c r="B2297" s="40" t="s">
        <v>2</v>
      </c>
      <c r="C2297" s="40"/>
      <c r="D2297" s="41"/>
      <c r="E2297" s="42"/>
      <c r="F2297" s="42"/>
      <c r="G2297" s="42"/>
      <c r="H2297" s="42"/>
      <c r="I2297" s="42"/>
      <c r="J2297" s="42"/>
      <c r="K2297" s="42"/>
      <c r="L2297" s="42"/>
      <c r="M2297" s="43"/>
      <c r="N2297" s="44"/>
      <c r="O2297" s="45"/>
      <c r="P2297" s="46"/>
    </row>
    <row r="2298" spans="1:16" ht="9.75" customHeight="1">
      <c r="A2298" s="5"/>
      <c r="B2298" s="40" t="s">
        <v>495</v>
      </c>
      <c r="C2298" s="40"/>
      <c r="D2298" s="41"/>
      <c r="E2298" s="42"/>
      <c r="F2298" s="42"/>
      <c r="G2298" s="42"/>
      <c r="H2298" s="42"/>
      <c r="I2298" s="42"/>
      <c r="J2298" s="42"/>
      <c r="K2298" s="42"/>
      <c r="L2298" s="42"/>
      <c r="M2298" s="43"/>
      <c r="N2298" s="44"/>
      <c r="O2298" s="45"/>
      <c r="P2298" s="46"/>
    </row>
    <row r="2299" spans="1:16" ht="9.75" customHeight="1">
      <c r="A2299" s="5"/>
      <c r="B2299" s="40" t="s">
        <v>3</v>
      </c>
      <c r="C2299" s="40"/>
      <c r="D2299" s="41"/>
      <c r="E2299" s="42"/>
      <c r="F2299" s="42"/>
      <c r="G2299" s="42"/>
      <c r="H2299" s="42"/>
      <c r="I2299" s="42"/>
      <c r="J2299" s="42"/>
      <c r="K2299" s="42"/>
      <c r="L2299" s="42"/>
      <c r="M2299" s="43"/>
      <c r="N2299" s="44"/>
      <c r="O2299" s="45"/>
      <c r="P2299" s="46"/>
    </row>
    <row r="2300" spans="1:16" ht="9.75" customHeight="1">
      <c r="A2300" s="5"/>
      <c r="B2300" s="40" t="s">
        <v>300</v>
      </c>
      <c r="C2300" s="40"/>
      <c r="D2300" s="41"/>
      <c r="E2300" s="42"/>
      <c r="F2300" s="42"/>
      <c r="G2300" s="42"/>
      <c r="H2300" s="42"/>
      <c r="I2300" s="42"/>
      <c r="J2300" s="42"/>
      <c r="K2300" s="42"/>
      <c r="L2300" s="42"/>
      <c r="M2300" s="43"/>
      <c r="N2300" s="44"/>
      <c r="O2300" s="45"/>
      <c r="P2300" s="46"/>
    </row>
    <row r="2301" spans="1:16" ht="9.75" customHeight="1">
      <c r="A2301" s="5"/>
      <c r="B2301" s="40" t="s">
        <v>300</v>
      </c>
      <c r="C2301" s="40"/>
      <c r="D2301" s="41"/>
      <c r="E2301" s="42"/>
      <c r="F2301" s="42"/>
      <c r="G2301" s="42"/>
      <c r="H2301" s="42"/>
      <c r="I2301" s="42"/>
      <c r="J2301" s="42"/>
      <c r="K2301" s="42"/>
      <c r="L2301" s="42"/>
      <c r="M2301" s="43"/>
      <c r="N2301" s="44"/>
      <c r="O2301" s="45"/>
      <c r="P2301" s="46"/>
    </row>
    <row r="2302" spans="1:16" ht="9.75" customHeight="1">
      <c r="A2302" s="5"/>
      <c r="B2302" s="40" t="s">
        <v>300</v>
      </c>
      <c r="C2302" s="40"/>
      <c r="D2302" s="41"/>
      <c r="E2302" s="42"/>
      <c r="F2302" s="42"/>
      <c r="G2302" s="42"/>
      <c r="H2302" s="42"/>
      <c r="I2302" s="42"/>
      <c r="J2302" s="42"/>
      <c r="K2302" s="42"/>
      <c r="L2302" s="42"/>
      <c r="M2302" s="43"/>
      <c r="N2302" s="44"/>
      <c r="O2302" s="45"/>
      <c r="P2302" s="46"/>
    </row>
    <row r="2303" spans="1:16" ht="9.75" customHeight="1">
      <c r="A2303" s="5"/>
      <c r="B2303" s="40" t="s">
        <v>300</v>
      </c>
      <c r="C2303" s="40"/>
      <c r="D2303" s="41"/>
      <c r="E2303" s="42"/>
      <c r="F2303" s="42"/>
      <c r="G2303" s="42"/>
      <c r="H2303" s="42"/>
      <c r="I2303" s="42"/>
      <c r="J2303" s="42"/>
      <c r="K2303" s="42"/>
      <c r="L2303" s="42"/>
      <c r="M2303" s="43"/>
      <c r="N2303" s="44"/>
      <c r="O2303" s="45"/>
      <c r="P2303" s="46"/>
    </row>
    <row r="2304" spans="1:16" ht="9.75" customHeight="1">
      <c r="A2304" s="5"/>
      <c r="B2304" s="40" t="s">
        <v>300</v>
      </c>
      <c r="C2304" s="40"/>
      <c r="D2304" s="41"/>
      <c r="E2304" s="42"/>
      <c r="F2304" s="42"/>
      <c r="G2304" s="42"/>
      <c r="H2304" s="42"/>
      <c r="I2304" s="42"/>
      <c r="J2304" s="42"/>
      <c r="K2304" s="42"/>
      <c r="L2304" s="42"/>
      <c r="M2304" s="43"/>
      <c r="N2304" s="44"/>
      <c r="O2304" s="45"/>
      <c r="P2304" s="46"/>
    </row>
    <row r="2305" spans="1:16" ht="9.75" customHeight="1">
      <c r="A2305" s="5"/>
      <c r="B2305" s="40" t="s">
        <v>301</v>
      </c>
      <c r="C2305" s="40"/>
      <c r="D2305" s="41"/>
      <c r="E2305" s="42"/>
      <c r="F2305" s="42"/>
      <c r="G2305" s="42"/>
      <c r="H2305" s="42"/>
      <c r="I2305" s="42"/>
      <c r="J2305" s="42"/>
      <c r="K2305" s="42"/>
      <c r="L2305" s="42"/>
      <c r="M2305" s="43"/>
      <c r="N2305" s="44"/>
      <c r="O2305" s="45"/>
      <c r="P2305" s="46"/>
    </row>
    <row r="2306" spans="1:16" ht="9.75" customHeight="1">
      <c r="A2306" s="5"/>
      <c r="B2306" s="40" t="s">
        <v>109</v>
      </c>
      <c r="C2306" s="40"/>
      <c r="D2306" s="41"/>
      <c r="E2306" s="42"/>
      <c r="F2306" s="42"/>
      <c r="G2306" s="42"/>
      <c r="H2306" s="42"/>
      <c r="I2306" s="42"/>
      <c r="J2306" s="42"/>
      <c r="K2306" s="42"/>
      <c r="L2306" s="42"/>
      <c r="M2306" s="43"/>
      <c r="N2306" s="44"/>
      <c r="O2306" s="45"/>
      <c r="P2306" s="46"/>
    </row>
    <row r="2307" spans="1:16" ht="9.75" customHeight="1">
      <c r="A2307" s="5"/>
      <c r="B2307" s="40" t="s">
        <v>296</v>
      </c>
      <c r="C2307" s="40"/>
      <c r="D2307" s="41"/>
      <c r="E2307" s="42"/>
      <c r="F2307" s="42"/>
      <c r="G2307" s="42"/>
      <c r="H2307" s="42"/>
      <c r="I2307" s="42"/>
      <c r="J2307" s="42"/>
      <c r="K2307" s="42"/>
      <c r="L2307" s="42"/>
      <c r="M2307" s="43"/>
      <c r="N2307" s="44"/>
      <c r="O2307" s="45"/>
      <c r="P2307" s="46"/>
    </row>
    <row r="2308" spans="1:16" ht="9.75" customHeight="1">
      <c r="A2308" s="5"/>
      <c r="B2308" s="40" t="s">
        <v>297</v>
      </c>
      <c r="C2308" s="40"/>
      <c r="D2308" s="41"/>
      <c r="E2308" s="42"/>
      <c r="F2308" s="42"/>
      <c r="G2308" s="42"/>
      <c r="H2308" s="42"/>
      <c r="I2308" s="42"/>
      <c r="J2308" s="42"/>
      <c r="K2308" s="42"/>
      <c r="L2308" s="42"/>
      <c r="M2308" s="43"/>
      <c r="N2308" s="44"/>
      <c r="O2308" s="45"/>
      <c r="P2308" s="46"/>
    </row>
    <row r="2309" spans="1:16" ht="9.75" customHeight="1">
      <c r="A2309" s="5"/>
      <c r="B2309" s="40" t="s">
        <v>4</v>
      </c>
      <c r="C2309" s="40"/>
      <c r="D2309" s="41"/>
      <c r="E2309" s="42"/>
      <c r="F2309" s="42"/>
      <c r="G2309" s="42"/>
      <c r="H2309" s="42"/>
      <c r="I2309" s="42"/>
      <c r="J2309" s="42"/>
      <c r="K2309" s="42"/>
      <c r="L2309" s="42"/>
      <c r="M2309" s="43"/>
      <c r="N2309" s="44"/>
      <c r="O2309" s="45"/>
      <c r="P2309" s="46"/>
    </row>
    <row r="2310" spans="1:16" ht="9.75" customHeight="1">
      <c r="A2310" s="47"/>
      <c r="B2310" s="48" t="s">
        <v>5</v>
      </c>
      <c r="C2310" s="48">
        <f aca="true" t="shared" si="221" ref="C2310:M2310">SUM(C2295:C2299,C2305:C2309)</f>
        <v>175</v>
      </c>
      <c r="D2310" s="49">
        <f t="shared" si="221"/>
        <v>119</v>
      </c>
      <c r="E2310" s="50">
        <f t="shared" si="221"/>
        <v>71</v>
      </c>
      <c r="F2310" s="50">
        <f t="shared" si="221"/>
        <v>40</v>
      </c>
      <c r="G2310" s="50">
        <f t="shared" si="221"/>
        <v>29</v>
      </c>
      <c r="H2310" s="50">
        <f t="shared" si="221"/>
        <v>29</v>
      </c>
      <c r="I2310" s="50">
        <f t="shared" si="221"/>
        <v>33</v>
      </c>
      <c r="J2310" s="50">
        <f t="shared" si="221"/>
        <v>38</v>
      </c>
      <c r="K2310" s="50">
        <f t="shared" si="221"/>
        <v>45</v>
      </c>
      <c r="L2310" s="50">
        <f t="shared" si="221"/>
        <v>60</v>
      </c>
      <c r="M2310" s="51">
        <f t="shared" si="221"/>
        <v>85</v>
      </c>
      <c r="N2310" s="52">
        <f>MIN(D2310:M2310)</f>
        <v>29</v>
      </c>
      <c r="O2310" s="53">
        <f>C2310-N2310</f>
        <v>146</v>
      </c>
      <c r="P2310" s="54">
        <f>O2310/C2310</f>
        <v>0.8342857142857143</v>
      </c>
    </row>
    <row r="2311" spans="1:16" ht="9.75" customHeight="1">
      <c r="A2311" s="39" t="s">
        <v>144</v>
      </c>
      <c r="B2311" s="55" t="s">
        <v>0</v>
      </c>
      <c r="C2311" s="55"/>
      <c r="D2311" s="56"/>
      <c r="E2311" s="57"/>
      <c r="F2311" s="57"/>
      <c r="G2311" s="57"/>
      <c r="H2311" s="57"/>
      <c r="I2311" s="57"/>
      <c r="J2311" s="57"/>
      <c r="K2311" s="57"/>
      <c r="L2311" s="57"/>
      <c r="M2311" s="58"/>
      <c r="N2311" s="59"/>
      <c r="O2311" s="60"/>
      <c r="P2311" s="61"/>
    </row>
    <row r="2312" spans="1:16" ht="9.75" customHeight="1">
      <c r="A2312" s="5"/>
      <c r="B2312" s="40" t="s">
        <v>1</v>
      </c>
      <c r="C2312" s="40">
        <v>125</v>
      </c>
      <c r="D2312" s="41">
        <v>0</v>
      </c>
      <c r="E2312" s="42">
        <v>0</v>
      </c>
      <c r="F2312" s="42">
        <v>0</v>
      </c>
      <c r="G2312" s="42">
        <v>0</v>
      </c>
      <c r="H2312" s="42">
        <v>1</v>
      </c>
      <c r="I2312" s="42">
        <v>0</v>
      </c>
      <c r="J2312" s="42">
        <v>1</v>
      </c>
      <c r="K2312" s="42">
        <v>7</v>
      </c>
      <c r="L2312" s="42">
        <v>26</v>
      </c>
      <c r="M2312" s="43">
        <v>44</v>
      </c>
      <c r="N2312" s="44">
        <f>MIN(D2312:M2312)</f>
        <v>0</v>
      </c>
      <c r="O2312" s="45">
        <f>C2312-N2312</f>
        <v>125</v>
      </c>
      <c r="P2312" s="46">
        <f>O2312/C2312</f>
        <v>1</v>
      </c>
    </row>
    <row r="2313" spans="1:16" ht="9.75" customHeight="1">
      <c r="A2313" s="5"/>
      <c r="B2313" s="40" t="s">
        <v>2</v>
      </c>
      <c r="C2313" s="40"/>
      <c r="D2313" s="41"/>
      <c r="E2313" s="42"/>
      <c r="F2313" s="42"/>
      <c r="G2313" s="42"/>
      <c r="H2313" s="42"/>
      <c r="I2313" s="42"/>
      <c r="J2313" s="42"/>
      <c r="K2313" s="42"/>
      <c r="L2313" s="42"/>
      <c r="M2313" s="43"/>
      <c r="N2313" s="44"/>
      <c r="O2313" s="45"/>
      <c r="P2313" s="46"/>
    </row>
    <row r="2314" spans="1:16" ht="9.75" customHeight="1">
      <c r="A2314" s="5"/>
      <c r="B2314" s="40" t="s">
        <v>495</v>
      </c>
      <c r="C2314" s="40"/>
      <c r="D2314" s="41"/>
      <c r="E2314" s="42"/>
      <c r="F2314" s="42"/>
      <c r="G2314" s="42"/>
      <c r="H2314" s="42"/>
      <c r="I2314" s="42"/>
      <c r="J2314" s="42"/>
      <c r="K2314" s="42"/>
      <c r="L2314" s="42"/>
      <c r="M2314" s="43"/>
      <c r="N2314" s="44"/>
      <c r="O2314" s="45"/>
      <c r="P2314" s="46"/>
    </row>
    <row r="2315" spans="1:16" ht="9.75" customHeight="1">
      <c r="A2315" s="5"/>
      <c r="B2315" s="40" t="s">
        <v>3</v>
      </c>
      <c r="C2315" s="40"/>
      <c r="D2315" s="41"/>
      <c r="E2315" s="42"/>
      <c r="F2315" s="42"/>
      <c r="G2315" s="42"/>
      <c r="H2315" s="42"/>
      <c r="I2315" s="42"/>
      <c r="J2315" s="42"/>
      <c r="K2315" s="42"/>
      <c r="L2315" s="42"/>
      <c r="M2315" s="43"/>
      <c r="N2315" s="44"/>
      <c r="O2315" s="45"/>
      <c r="P2315" s="46"/>
    </row>
    <row r="2316" spans="1:16" ht="9.75" customHeight="1">
      <c r="A2316" s="5"/>
      <c r="B2316" s="40" t="s">
        <v>300</v>
      </c>
      <c r="C2316" s="40"/>
      <c r="D2316" s="41"/>
      <c r="E2316" s="42"/>
      <c r="F2316" s="42"/>
      <c r="G2316" s="42"/>
      <c r="H2316" s="42"/>
      <c r="I2316" s="42"/>
      <c r="J2316" s="42"/>
      <c r="K2316" s="42"/>
      <c r="L2316" s="42"/>
      <c r="M2316" s="43"/>
      <c r="N2316" s="44"/>
      <c r="O2316" s="45"/>
      <c r="P2316" s="46"/>
    </row>
    <row r="2317" spans="1:16" ht="9.75" customHeight="1">
      <c r="A2317" s="5"/>
      <c r="B2317" s="40" t="s">
        <v>300</v>
      </c>
      <c r="C2317" s="40"/>
      <c r="D2317" s="41"/>
      <c r="E2317" s="42"/>
      <c r="F2317" s="42"/>
      <c r="G2317" s="42"/>
      <c r="H2317" s="42"/>
      <c r="I2317" s="42"/>
      <c r="J2317" s="42"/>
      <c r="K2317" s="42"/>
      <c r="L2317" s="42"/>
      <c r="M2317" s="43"/>
      <c r="N2317" s="44"/>
      <c r="O2317" s="45"/>
      <c r="P2317" s="46"/>
    </row>
    <row r="2318" spans="1:16" ht="9.75" customHeight="1">
      <c r="A2318" s="5"/>
      <c r="B2318" s="40" t="s">
        <v>300</v>
      </c>
      <c r="C2318" s="40"/>
      <c r="D2318" s="41"/>
      <c r="E2318" s="42"/>
      <c r="F2318" s="42"/>
      <c r="G2318" s="42"/>
      <c r="H2318" s="42"/>
      <c r="I2318" s="42"/>
      <c r="J2318" s="42"/>
      <c r="K2318" s="42"/>
      <c r="L2318" s="42"/>
      <c r="M2318" s="43"/>
      <c r="N2318" s="44"/>
      <c r="O2318" s="45"/>
      <c r="P2318" s="46"/>
    </row>
    <row r="2319" spans="1:16" ht="9.75" customHeight="1">
      <c r="A2319" s="5"/>
      <c r="B2319" s="40" t="s">
        <v>300</v>
      </c>
      <c r="C2319" s="40"/>
      <c r="D2319" s="41"/>
      <c r="E2319" s="42"/>
      <c r="F2319" s="42"/>
      <c r="G2319" s="42"/>
      <c r="H2319" s="42"/>
      <c r="I2319" s="42"/>
      <c r="J2319" s="42"/>
      <c r="K2319" s="42"/>
      <c r="L2319" s="42"/>
      <c r="M2319" s="43"/>
      <c r="N2319" s="44"/>
      <c r="O2319" s="45"/>
      <c r="P2319" s="46"/>
    </row>
    <row r="2320" spans="1:16" ht="9.75" customHeight="1">
      <c r="A2320" s="5"/>
      <c r="B2320" s="40" t="s">
        <v>300</v>
      </c>
      <c r="C2320" s="40"/>
      <c r="D2320" s="41"/>
      <c r="E2320" s="42"/>
      <c r="F2320" s="42"/>
      <c r="G2320" s="42"/>
      <c r="H2320" s="42"/>
      <c r="I2320" s="42"/>
      <c r="J2320" s="42"/>
      <c r="K2320" s="42"/>
      <c r="L2320" s="42"/>
      <c r="M2320" s="43"/>
      <c r="N2320" s="44"/>
      <c r="O2320" s="45"/>
      <c r="P2320" s="46"/>
    </row>
    <row r="2321" spans="1:16" ht="9.75" customHeight="1">
      <c r="A2321" s="5"/>
      <c r="B2321" s="40" t="s">
        <v>301</v>
      </c>
      <c r="C2321" s="40"/>
      <c r="D2321" s="41"/>
      <c r="E2321" s="42"/>
      <c r="F2321" s="42"/>
      <c r="G2321" s="42"/>
      <c r="H2321" s="42"/>
      <c r="I2321" s="42"/>
      <c r="J2321" s="42"/>
      <c r="K2321" s="42"/>
      <c r="L2321" s="42"/>
      <c r="M2321" s="43"/>
      <c r="N2321" s="44"/>
      <c r="O2321" s="45"/>
      <c r="P2321" s="46"/>
    </row>
    <row r="2322" spans="1:16" ht="9.75" customHeight="1">
      <c r="A2322" s="5"/>
      <c r="B2322" s="40" t="s">
        <v>109</v>
      </c>
      <c r="C2322" s="40">
        <v>2</v>
      </c>
      <c r="D2322" s="41">
        <v>1</v>
      </c>
      <c r="E2322" s="42">
        <v>0</v>
      </c>
      <c r="F2322" s="42">
        <v>0</v>
      </c>
      <c r="G2322" s="42">
        <v>0</v>
      </c>
      <c r="H2322" s="42">
        <v>0</v>
      </c>
      <c r="I2322" s="42">
        <v>0</v>
      </c>
      <c r="J2322" s="42">
        <v>0</v>
      </c>
      <c r="K2322" s="42">
        <v>0</v>
      </c>
      <c r="L2322" s="42">
        <v>1</v>
      </c>
      <c r="M2322" s="43">
        <v>1</v>
      </c>
      <c r="N2322" s="44">
        <f>MIN(D2322:M2322)</f>
        <v>0</v>
      </c>
      <c r="O2322" s="45">
        <f>C2322-N2322</f>
        <v>2</v>
      </c>
      <c r="P2322" s="46">
        <f>O2322/C2322</f>
        <v>1</v>
      </c>
    </row>
    <row r="2323" spans="1:16" ht="9.75" customHeight="1">
      <c r="A2323" s="5"/>
      <c r="B2323" s="40" t="s">
        <v>296</v>
      </c>
      <c r="C2323" s="40"/>
      <c r="D2323" s="41"/>
      <c r="E2323" s="42"/>
      <c r="F2323" s="42"/>
      <c r="G2323" s="42"/>
      <c r="H2323" s="42"/>
      <c r="I2323" s="42"/>
      <c r="J2323" s="42"/>
      <c r="K2323" s="42"/>
      <c r="L2323" s="42"/>
      <c r="M2323" s="43"/>
      <c r="N2323" s="44"/>
      <c r="O2323" s="45"/>
      <c r="P2323" s="46"/>
    </row>
    <row r="2324" spans="1:16" ht="9.75" customHeight="1">
      <c r="A2324" s="5"/>
      <c r="B2324" s="40" t="s">
        <v>297</v>
      </c>
      <c r="C2324" s="40"/>
      <c r="D2324" s="41"/>
      <c r="E2324" s="42"/>
      <c r="F2324" s="42"/>
      <c r="G2324" s="42"/>
      <c r="H2324" s="42"/>
      <c r="I2324" s="42"/>
      <c r="J2324" s="42"/>
      <c r="K2324" s="42"/>
      <c r="L2324" s="42"/>
      <c r="M2324" s="43"/>
      <c r="N2324" s="44"/>
      <c r="O2324" s="45"/>
      <c r="P2324" s="46"/>
    </row>
    <row r="2325" spans="1:16" ht="9.75" customHeight="1">
      <c r="A2325" s="5"/>
      <c r="B2325" s="40" t="s">
        <v>4</v>
      </c>
      <c r="C2325" s="40"/>
      <c r="D2325" s="41"/>
      <c r="E2325" s="42"/>
      <c r="F2325" s="42"/>
      <c r="G2325" s="42"/>
      <c r="H2325" s="42"/>
      <c r="I2325" s="42"/>
      <c r="J2325" s="42"/>
      <c r="K2325" s="42"/>
      <c r="L2325" s="42"/>
      <c r="M2325" s="43"/>
      <c r="N2325" s="44"/>
      <c r="O2325" s="45"/>
      <c r="P2325" s="46"/>
    </row>
    <row r="2326" spans="1:16" ht="9.75" customHeight="1">
      <c r="A2326" s="47"/>
      <c r="B2326" s="48" t="s">
        <v>5</v>
      </c>
      <c r="C2326" s="48">
        <f aca="true" t="shared" si="222" ref="C2326:M2326">SUM(C2311:C2315,C2321:C2325)</f>
        <v>127</v>
      </c>
      <c r="D2326" s="49">
        <f t="shared" si="222"/>
        <v>1</v>
      </c>
      <c r="E2326" s="50">
        <f t="shared" si="222"/>
        <v>0</v>
      </c>
      <c r="F2326" s="50">
        <f t="shared" si="222"/>
        <v>0</v>
      </c>
      <c r="G2326" s="50">
        <f t="shared" si="222"/>
        <v>0</v>
      </c>
      <c r="H2326" s="50">
        <f t="shared" si="222"/>
        <v>1</v>
      </c>
      <c r="I2326" s="50">
        <f t="shared" si="222"/>
        <v>0</v>
      </c>
      <c r="J2326" s="50">
        <f t="shared" si="222"/>
        <v>1</v>
      </c>
      <c r="K2326" s="50">
        <f t="shared" si="222"/>
        <v>7</v>
      </c>
      <c r="L2326" s="50">
        <f t="shared" si="222"/>
        <v>27</v>
      </c>
      <c r="M2326" s="51">
        <f t="shared" si="222"/>
        <v>45</v>
      </c>
      <c r="N2326" s="52">
        <f>MIN(D2326:M2326)</f>
        <v>0</v>
      </c>
      <c r="O2326" s="53">
        <f>C2326-N2326</f>
        <v>127</v>
      </c>
      <c r="P2326" s="54">
        <f>O2326/C2326</f>
        <v>1</v>
      </c>
    </row>
    <row r="2327" spans="1:16" ht="9.75" customHeight="1">
      <c r="A2327" s="39" t="s">
        <v>145</v>
      </c>
      <c r="B2327" s="55" t="s">
        <v>0</v>
      </c>
      <c r="C2327" s="55"/>
      <c r="D2327" s="56"/>
      <c r="E2327" s="57"/>
      <c r="F2327" s="57"/>
      <c r="G2327" s="57"/>
      <c r="H2327" s="57"/>
      <c r="I2327" s="57"/>
      <c r="J2327" s="57"/>
      <c r="K2327" s="57"/>
      <c r="L2327" s="57"/>
      <c r="M2327" s="58"/>
      <c r="N2327" s="59"/>
      <c r="O2327" s="60"/>
      <c r="P2327" s="61"/>
    </row>
    <row r="2328" spans="1:16" ht="9.75" customHeight="1">
      <c r="A2328" s="5"/>
      <c r="B2328" s="40" t="s">
        <v>1</v>
      </c>
      <c r="C2328" s="40">
        <v>86</v>
      </c>
      <c r="D2328" s="41">
        <v>0</v>
      </c>
      <c r="E2328" s="42">
        <v>0</v>
      </c>
      <c r="F2328" s="42">
        <v>0</v>
      </c>
      <c r="G2328" s="42">
        <v>0</v>
      </c>
      <c r="H2328" s="42">
        <v>1</v>
      </c>
      <c r="I2328" s="42">
        <v>0</v>
      </c>
      <c r="J2328" s="42">
        <v>2</v>
      </c>
      <c r="K2328" s="42">
        <v>4</v>
      </c>
      <c r="L2328" s="42">
        <v>18</v>
      </c>
      <c r="M2328" s="43">
        <v>33</v>
      </c>
      <c r="N2328" s="44">
        <f>MIN(D2328:M2328)</f>
        <v>0</v>
      </c>
      <c r="O2328" s="45">
        <f>C2328-N2328</f>
        <v>86</v>
      </c>
      <c r="P2328" s="46">
        <f>O2328/C2328</f>
        <v>1</v>
      </c>
    </row>
    <row r="2329" spans="1:16" ht="9.75" customHeight="1">
      <c r="A2329" s="5"/>
      <c r="B2329" s="40" t="s">
        <v>2</v>
      </c>
      <c r="C2329" s="40"/>
      <c r="D2329" s="41"/>
      <c r="E2329" s="42"/>
      <c r="F2329" s="42"/>
      <c r="G2329" s="42"/>
      <c r="H2329" s="42"/>
      <c r="I2329" s="42"/>
      <c r="J2329" s="42"/>
      <c r="K2329" s="42"/>
      <c r="L2329" s="42"/>
      <c r="M2329" s="43"/>
      <c r="N2329" s="44"/>
      <c r="O2329" s="45"/>
      <c r="P2329" s="46"/>
    </row>
    <row r="2330" spans="1:16" ht="9.75" customHeight="1">
      <c r="A2330" s="5"/>
      <c r="B2330" s="40" t="s">
        <v>495</v>
      </c>
      <c r="C2330" s="40"/>
      <c r="D2330" s="41"/>
      <c r="E2330" s="42"/>
      <c r="F2330" s="42"/>
      <c r="G2330" s="42"/>
      <c r="H2330" s="42"/>
      <c r="I2330" s="42"/>
      <c r="J2330" s="42"/>
      <c r="K2330" s="42"/>
      <c r="L2330" s="42"/>
      <c r="M2330" s="43"/>
      <c r="N2330" s="44"/>
      <c r="O2330" s="45"/>
      <c r="P2330" s="46"/>
    </row>
    <row r="2331" spans="1:16" ht="9.75" customHeight="1">
      <c r="A2331" s="5"/>
      <c r="B2331" s="40" t="s">
        <v>3</v>
      </c>
      <c r="C2331" s="40"/>
      <c r="D2331" s="41"/>
      <c r="E2331" s="42"/>
      <c r="F2331" s="42"/>
      <c r="G2331" s="42"/>
      <c r="H2331" s="42"/>
      <c r="I2331" s="42"/>
      <c r="J2331" s="42"/>
      <c r="K2331" s="42"/>
      <c r="L2331" s="42"/>
      <c r="M2331" s="43"/>
      <c r="N2331" s="44"/>
      <c r="O2331" s="45"/>
      <c r="P2331" s="46"/>
    </row>
    <row r="2332" spans="1:16" ht="9.75" customHeight="1">
      <c r="A2332" s="5"/>
      <c r="B2332" s="40" t="s">
        <v>300</v>
      </c>
      <c r="C2332" s="40"/>
      <c r="D2332" s="41"/>
      <c r="E2332" s="42"/>
      <c r="F2332" s="42"/>
      <c r="G2332" s="42"/>
      <c r="H2332" s="42"/>
      <c r="I2332" s="42"/>
      <c r="J2332" s="42"/>
      <c r="K2332" s="42"/>
      <c r="L2332" s="42"/>
      <c r="M2332" s="43"/>
      <c r="N2332" s="44"/>
      <c r="O2332" s="45"/>
      <c r="P2332" s="46"/>
    </row>
    <row r="2333" spans="1:16" ht="9.75" customHeight="1">
      <c r="A2333" s="5"/>
      <c r="B2333" s="40" t="s">
        <v>300</v>
      </c>
      <c r="C2333" s="40"/>
      <c r="D2333" s="41"/>
      <c r="E2333" s="42"/>
      <c r="F2333" s="42"/>
      <c r="G2333" s="42"/>
      <c r="H2333" s="42"/>
      <c r="I2333" s="42"/>
      <c r="J2333" s="42"/>
      <c r="K2333" s="42"/>
      <c r="L2333" s="42"/>
      <c r="M2333" s="43"/>
      <c r="N2333" s="44"/>
      <c r="O2333" s="45"/>
      <c r="P2333" s="46"/>
    </row>
    <row r="2334" spans="1:16" ht="9.75" customHeight="1">
      <c r="A2334" s="5"/>
      <c r="B2334" s="40" t="s">
        <v>300</v>
      </c>
      <c r="C2334" s="40"/>
      <c r="D2334" s="41"/>
      <c r="E2334" s="42"/>
      <c r="F2334" s="42"/>
      <c r="G2334" s="42"/>
      <c r="H2334" s="42"/>
      <c r="I2334" s="42"/>
      <c r="J2334" s="42"/>
      <c r="K2334" s="42"/>
      <c r="L2334" s="42"/>
      <c r="M2334" s="43"/>
      <c r="N2334" s="44"/>
      <c r="O2334" s="45"/>
      <c r="P2334" s="46"/>
    </row>
    <row r="2335" spans="1:16" ht="9.75" customHeight="1">
      <c r="A2335" s="5"/>
      <c r="B2335" s="40" t="s">
        <v>300</v>
      </c>
      <c r="C2335" s="40"/>
      <c r="D2335" s="41"/>
      <c r="E2335" s="42"/>
      <c r="F2335" s="42"/>
      <c r="G2335" s="42"/>
      <c r="H2335" s="42"/>
      <c r="I2335" s="42"/>
      <c r="J2335" s="42"/>
      <c r="K2335" s="42"/>
      <c r="L2335" s="42"/>
      <c r="M2335" s="43"/>
      <c r="N2335" s="44"/>
      <c r="O2335" s="45"/>
      <c r="P2335" s="46"/>
    </row>
    <row r="2336" spans="1:16" ht="9.75" customHeight="1">
      <c r="A2336" s="5"/>
      <c r="B2336" s="40" t="s">
        <v>300</v>
      </c>
      <c r="C2336" s="40"/>
      <c r="D2336" s="41"/>
      <c r="E2336" s="42"/>
      <c r="F2336" s="42"/>
      <c r="G2336" s="42"/>
      <c r="H2336" s="42"/>
      <c r="I2336" s="42"/>
      <c r="J2336" s="42"/>
      <c r="K2336" s="42"/>
      <c r="L2336" s="42"/>
      <c r="M2336" s="43"/>
      <c r="N2336" s="44"/>
      <c r="O2336" s="45"/>
      <c r="P2336" s="46"/>
    </row>
    <row r="2337" spans="1:16" ht="9.75" customHeight="1">
      <c r="A2337" s="5"/>
      <c r="B2337" s="40" t="s">
        <v>301</v>
      </c>
      <c r="C2337" s="40"/>
      <c r="D2337" s="41"/>
      <c r="E2337" s="42"/>
      <c r="F2337" s="42"/>
      <c r="G2337" s="42"/>
      <c r="H2337" s="42"/>
      <c r="I2337" s="42"/>
      <c r="J2337" s="42"/>
      <c r="K2337" s="42"/>
      <c r="L2337" s="42"/>
      <c r="M2337" s="43"/>
      <c r="N2337" s="44"/>
      <c r="O2337" s="45"/>
      <c r="P2337" s="46"/>
    </row>
    <row r="2338" spans="1:16" ht="9.75" customHeight="1">
      <c r="A2338" s="5"/>
      <c r="B2338" s="40" t="s">
        <v>109</v>
      </c>
      <c r="C2338" s="40"/>
      <c r="D2338" s="41"/>
      <c r="E2338" s="42"/>
      <c r="F2338" s="42"/>
      <c r="G2338" s="42"/>
      <c r="H2338" s="42"/>
      <c r="I2338" s="42"/>
      <c r="J2338" s="42"/>
      <c r="K2338" s="42"/>
      <c r="L2338" s="42"/>
      <c r="M2338" s="43"/>
      <c r="N2338" s="44"/>
      <c r="O2338" s="45"/>
      <c r="P2338" s="46"/>
    </row>
    <row r="2339" spans="1:16" ht="9.75" customHeight="1">
      <c r="A2339" s="5"/>
      <c r="B2339" s="40" t="s">
        <v>296</v>
      </c>
      <c r="C2339" s="40"/>
      <c r="D2339" s="41"/>
      <c r="E2339" s="42"/>
      <c r="F2339" s="42"/>
      <c r="G2339" s="42"/>
      <c r="H2339" s="42"/>
      <c r="I2339" s="42"/>
      <c r="J2339" s="42"/>
      <c r="K2339" s="42"/>
      <c r="L2339" s="42"/>
      <c r="M2339" s="43"/>
      <c r="N2339" s="44"/>
      <c r="O2339" s="45"/>
      <c r="P2339" s="46"/>
    </row>
    <row r="2340" spans="1:16" ht="9.75" customHeight="1">
      <c r="A2340" s="5"/>
      <c r="B2340" s="40" t="s">
        <v>297</v>
      </c>
      <c r="C2340" s="40"/>
      <c r="D2340" s="41"/>
      <c r="E2340" s="42"/>
      <c r="F2340" s="42"/>
      <c r="G2340" s="42"/>
      <c r="H2340" s="42"/>
      <c r="I2340" s="42"/>
      <c r="J2340" s="42"/>
      <c r="K2340" s="42"/>
      <c r="L2340" s="42"/>
      <c r="M2340" s="43"/>
      <c r="N2340" s="44"/>
      <c r="O2340" s="45"/>
      <c r="P2340" s="46"/>
    </row>
    <row r="2341" spans="1:16" ht="9.75" customHeight="1">
      <c r="A2341" s="5"/>
      <c r="B2341" s="40" t="s">
        <v>4</v>
      </c>
      <c r="C2341" s="40"/>
      <c r="D2341" s="41"/>
      <c r="E2341" s="42"/>
      <c r="F2341" s="42"/>
      <c r="G2341" s="42"/>
      <c r="H2341" s="42"/>
      <c r="I2341" s="42"/>
      <c r="J2341" s="42"/>
      <c r="K2341" s="42"/>
      <c r="L2341" s="42"/>
      <c r="M2341" s="43"/>
      <c r="N2341" s="44"/>
      <c r="O2341" s="45"/>
      <c r="P2341" s="46"/>
    </row>
    <row r="2342" spans="1:16" ht="9.75" customHeight="1">
      <c r="A2342" s="47"/>
      <c r="B2342" s="48" t="s">
        <v>5</v>
      </c>
      <c r="C2342" s="48">
        <f aca="true" t="shared" si="223" ref="C2342:M2342">SUM(C2327:C2331,C2337:C2341)</f>
        <v>86</v>
      </c>
      <c r="D2342" s="49">
        <f t="shared" si="223"/>
        <v>0</v>
      </c>
      <c r="E2342" s="50">
        <f t="shared" si="223"/>
        <v>0</v>
      </c>
      <c r="F2342" s="50">
        <f t="shared" si="223"/>
        <v>0</v>
      </c>
      <c r="G2342" s="50">
        <f t="shared" si="223"/>
        <v>0</v>
      </c>
      <c r="H2342" s="50">
        <f t="shared" si="223"/>
        <v>1</v>
      </c>
      <c r="I2342" s="50">
        <f t="shared" si="223"/>
        <v>0</v>
      </c>
      <c r="J2342" s="50">
        <f t="shared" si="223"/>
        <v>2</v>
      </c>
      <c r="K2342" s="50">
        <f t="shared" si="223"/>
        <v>4</v>
      </c>
      <c r="L2342" s="50">
        <f t="shared" si="223"/>
        <v>18</v>
      </c>
      <c r="M2342" s="51">
        <f t="shared" si="223"/>
        <v>33</v>
      </c>
      <c r="N2342" s="52">
        <f>MIN(D2342:M2342)</f>
        <v>0</v>
      </c>
      <c r="O2342" s="53">
        <f>C2342-N2342</f>
        <v>86</v>
      </c>
      <c r="P2342" s="54">
        <f>O2342/C2342</f>
        <v>1</v>
      </c>
    </row>
    <row r="2343" spans="1:16" ht="9.75" customHeight="1">
      <c r="A2343" s="39" t="s">
        <v>146</v>
      </c>
      <c r="B2343" s="55" t="s">
        <v>0</v>
      </c>
      <c r="C2343" s="55"/>
      <c r="D2343" s="56"/>
      <c r="E2343" s="57"/>
      <c r="F2343" s="57"/>
      <c r="G2343" s="57"/>
      <c r="H2343" s="57"/>
      <c r="I2343" s="57"/>
      <c r="J2343" s="57"/>
      <c r="K2343" s="57"/>
      <c r="L2343" s="57"/>
      <c r="M2343" s="58"/>
      <c r="N2343" s="59"/>
      <c r="O2343" s="60"/>
      <c r="P2343" s="61"/>
    </row>
    <row r="2344" spans="1:16" ht="9.75" customHeight="1">
      <c r="A2344" s="5"/>
      <c r="B2344" s="40" t="s">
        <v>1</v>
      </c>
      <c r="C2344" s="40">
        <v>91</v>
      </c>
      <c r="D2344" s="41">
        <v>1</v>
      </c>
      <c r="E2344" s="42">
        <v>0</v>
      </c>
      <c r="F2344" s="42">
        <v>0</v>
      </c>
      <c r="G2344" s="42">
        <v>1</v>
      </c>
      <c r="H2344" s="42">
        <v>3</v>
      </c>
      <c r="I2344" s="42">
        <v>0</v>
      </c>
      <c r="J2344" s="42">
        <v>1</v>
      </c>
      <c r="K2344" s="42">
        <v>6</v>
      </c>
      <c r="L2344" s="42">
        <v>19</v>
      </c>
      <c r="M2344" s="43">
        <v>35</v>
      </c>
      <c r="N2344" s="44">
        <f>MIN(D2344:M2344)</f>
        <v>0</v>
      </c>
      <c r="O2344" s="45">
        <f>C2344-N2344</f>
        <v>91</v>
      </c>
      <c r="P2344" s="46">
        <f>O2344/C2344</f>
        <v>1</v>
      </c>
    </row>
    <row r="2345" spans="1:16" ht="9.75" customHeight="1">
      <c r="A2345" s="5"/>
      <c r="B2345" s="40" t="s">
        <v>2</v>
      </c>
      <c r="C2345" s="40"/>
      <c r="D2345" s="41"/>
      <c r="E2345" s="42"/>
      <c r="F2345" s="42"/>
      <c r="G2345" s="42"/>
      <c r="H2345" s="42"/>
      <c r="I2345" s="42"/>
      <c r="J2345" s="42"/>
      <c r="K2345" s="42"/>
      <c r="L2345" s="42"/>
      <c r="M2345" s="43"/>
      <c r="N2345" s="44"/>
      <c r="O2345" s="45"/>
      <c r="P2345" s="46"/>
    </row>
    <row r="2346" spans="1:16" ht="9.75" customHeight="1">
      <c r="A2346" s="5"/>
      <c r="B2346" s="40" t="s">
        <v>495</v>
      </c>
      <c r="C2346" s="40"/>
      <c r="D2346" s="41"/>
      <c r="E2346" s="42"/>
      <c r="F2346" s="42"/>
      <c r="G2346" s="42"/>
      <c r="H2346" s="42"/>
      <c r="I2346" s="42"/>
      <c r="J2346" s="42"/>
      <c r="K2346" s="42"/>
      <c r="L2346" s="42"/>
      <c r="M2346" s="43"/>
      <c r="N2346" s="44"/>
      <c r="O2346" s="45"/>
      <c r="P2346" s="46"/>
    </row>
    <row r="2347" spans="1:16" ht="9.75" customHeight="1">
      <c r="A2347" s="5"/>
      <c r="B2347" s="40" t="s">
        <v>3</v>
      </c>
      <c r="C2347" s="40"/>
      <c r="D2347" s="41"/>
      <c r="E2347" s="42"/>
      <c r="F2347" s="42"/>
      <c r="G2347" s="42"/>
      <c r="H2347" s="42"/>
      <c r="I2347" s="42"/>
      <c r="J2347" s="42"/>
      <c r="K2347" s="42"/>
      <c r="L2347" s="42"/>
      <c r="M2347" s="43"/>
      <c r="N2347" s="44"/>
      <c r="O2347" s="45"/>
      <c r="P2347" s="46"/>
    </row>
    <row r="2348" spans="1:16" ht="9.75" customHeight="1">
      <c r="A2348" s="5"/>
      <c r="B2348" s="40" t="s">
        <v>300</v>
      </c>
      <c r="C2348" s="40"/>
      <c r="D2348" s="41"/>
      <c r="E2348" s="42"/>
      <c r="F2348" s="42"/>
      <c r="G2348" s="42"/>
      <c r="H2348" s="42"/>
      <c r="I2348" s="42"/>
      <c r="J2348" s="42"/>
      <c r="K2348" s="42"/>
      <c r="L2348" s="42"/>
      <c r="M2348" s="43"/>
      <c r="N2348" s="44"/>
      <c r="O2348" s="45"/>
      <c r="P2348" s="46"/>
    </row>
    <row r="2349" spans="1:16" ht="9.75" customHeight="1">
      <c r="A2349" s="5"/>
      <c r="B2349" s="40" t="s">
        <v>300</v>
      </c>
      <c r="C2349" s="40"/>
      <c r="D2349" s="41"/>
      <c r="E2349" s="42"/>
      <c r="F2349" s="42"/>
      <c r="G2349" s="42"/>
      <c r="H2349" s="42"/>
      <c r="I2349" s="42"/>
      <c r="J2349" s="42"/>
      <c r="K2349" s="42"/>
      <c r="L2349" s="42"/>
      <c r="M2349" s="43"/>
      <c r="N2349" s="44"/>
      <c r="O2349" s="45"/>
      <c r="P2349" s="46"/>
    </row>
    <row r="2350" spans="1:16" ht="9.75" customHeight="1">
      <c r="A2350" s="5"/>
      <c r="B2350" s="40" t="s">
        <v>300</v>
      </c>
      <c r="C2350" s="40"/>
      <c r="D2350" s="41"/>
      <c r="E2350" s="42"/>
      <c r="F2350" s="42"/>
      <c r="G2350" s="42"/>
      <c r="H2350" s="42"/>
      <c r="I2350" s="42"/>
      <c r="J2350" s="42"/>
      <c r="K2350" s="42"/>
      <c r="L2350" s="42"/>
      <c r="M2350" s="43"/>
      <c r="N2350" s="44"/>
      <c r="O2350" s="45"/>
      <c r="P2350" s="46"/>
    </row>
    <row r="2351" spans="1:16" ht="9.75" customHeight="1">
      <c r="A2351" s="5"/>
      <c r="B2351" s="40" t="s">
        <v>300</v>
      </c>
      <c r="C2351" s="40"/>
      <c r="D2351" s="41"/>
      <c r="E2351" s="42"/>
      <c r="F2351" s="42"/>
      <c r="G2351" s="42"/>
      <c r="H2351" s="42"/>
      <c r="I2351" s="42"/>
      <c r="J2351" s="42"/>
      <c r="K2351" s="42"/>
      <c r="L2351" s="42"/>
      <c r="M2351" s="43"/>
      <c r="N2351" s="44"/>
      <c r="O2351" s="45"/>
      <c r="P2351" s="46"/>
    </row>
    <row r="2352" spans="1:16" ht="9.75" customHeight="1">
      <c r="A2352" s="5"/>
      <c r="B2352" s="40" t="s">
        <v>300</v>
      </c>
      <c r="C2352" s="40"/>
      <c r="D2352" s="41"/>
      <c r="E2352" s="42"/>
      <c r="F2352" s="42"/>
      <c r="G2352" s="42"/>
      <c r="H2352" s="42"/>
      <c r="I2352" s="42"/>
      <c r="J2352" s="42"/>
      <c r="K2352" s="42"/>
      <c r="L2352" s="42"/>
      <c r="M2352" s="43"/>
      <c r="N2352" s="44"/>
      <c r="O2352" s="45"/>
      <c r="P2352" s="46"/>
    </row>
    <row r="2353" spans="1:16" ht="9.75" customHeight="1">
      <c r="A2353" s="5"/>
      <c r="B2353" s="40" t="s">
        <v>301</v>
      </c>
      <c r="C2353" s="40"/>
      <c r="D2353" s="41"/>
      <c r="E2353" s="42"/>
      <c r="F2353" s="42"/>
      <c r="G2353" s="42"/>
      <c r="H2353" s="42"/>
      <c r="I2353" s="42"/>
      <c r="J2353" s="42"/>
      <c r="K2353" s="42"/>
      <c r="L2353" s="42"/>
      <c r="M2353" s="43"/>
      <c r="N2353" s="44"/>
      <c r="O2353" s="45"/>
      <c r="P2353" s="46"/>
    </row>
    <row r="2354" spans="1:16" ht="9.75" customHeight="1">
      <c r="A2354" s="5"/>
      <c r="B2354" s="40" t="s">
        <v>109</v>
      </c>
      <c r="C2354" s="40"/>
      <c r="D2354" s="41"/>
      <c r="E2354" s="42"/>
      <c r="F2354" s="42"/>
      <c r="G2354" s="42"/>
      <c r="H2354" s="42"/>
      <c r="I2354" s="42"/>
      <c r="J2354" s="42"/>
      <c r="K2354" s="42"/>
      <c r="L2354" s="42"/>
      <c r="M2354" s="43"/>
      <c r="N2354" s="44"/>
      <c r="O2354" s="45"/>
      <c r="P2354" s="46"/>
    </row>
    <row r="2355" spans="1:16" ht="9.75" customHeight="1">
      <c r="A2355" s="5"/>
      <c r="B2355" s="40" t="s">
        <v>296</v>
      </c>
      <c r="C2355" s="40"/>
      <c r="D2355" s="41"/>
      <c r="E2355" s="42"/>
      <c r="F2355" s="42"/>
      <c r="G2355" s="42"/>
      <c r="H2355" s="42"/>
      <c r="I2355" s="42"/>
      <c r="J2355" s="42"/>
      <c r="K2355" s="42"/>
      <c r="L2355" s="42"/>
      <c r="M2355" s="43"/>
      <c r="N2355" s="44"/>
      <c r="O2355" s="45"/>
      <c r="P2355" s="46"/>
    </row>
    <row r="2356" spans="1:16" ht="9.75" customHeight="1">
      <c r="A2356" s="5"/>
      <c r="B2356" s="40" t="s">
        <v>297</v>
      </c>
      <c r="C2356" s="40"/>
      <c r="D2356" s="41"/>
      <c r="E2356" s="42"/>
      <c r="F2356" s="42"/>
      <c r="G2356" s="42"/>
      <c r="H2356" s="42"/>
      <c r="I2356" s="42"/>
      <c r="J2356" s="42"/>
      <c r="K2356" s="42"/>
      <c r="L2356" s="42"/>
      <c r="M2356" s="43"/>
      <c r="N2356" s="44"/>
      <c r="O2356" s="45"/>
      <c r="P2356" s="46"/>
    </row>
    <row r="2357" spans="1:16" ht="9.75" customHeight="1">
      <c r="A2357" s="5"/>
      <c r="B2357" s="40" t="s">
        <v>4</v>
      </c>
      <c r="C2357" s="40"/>
      <c r="D2357" s="41"/>
      <c r="E2357" s="42"/>
      <c r="F2357" s="42"/>
      <c r="G2357" s="42"/>
      <c r="H2357" s="42"/>
      <c r="I2357" s="42"/>
      <c r="J2357" s="42"/>
      <c r="K2357" s="42"/>
      <c r="L2357" s="42"/>
      <c r="M2357" s="43"/>
      <c r="N2357" s="44"/>
      <c r="O2357" s="45"/>
      <c r="P2357" s="46"/>
    </row>
    <row r="2358" spans="1:16" ht="9.75" customHeight="1">
      <c r="A2358" s="47"/>
      <c r="B2358" s="48" t="s">
        <v>5</v>
      </c>
      <c r="C2358" s="48">
        <f aca="true" t="shared" si="224" ref="C2358:M2358">SUM(C2343:C2347,C2353:C2357)</f>
        <v>91</v>
      </c>
      <c r="D2358" s="49">
        <f t="shared" si="224"/>
        <v>1</v>
      </c>
      <c r="E2358" s="50">
        <f t="shared" si="224"/>
        <v>0</v>
      </c>
      <c r="F2358" s="50">
        <f t="shared" si="224"/>
        <v>0</v>
      </c>
      <c r="G2358" s="50">
        <f t="shared" si="224"/>
        <v>1</v>
      </c>
      <c r="H2358" s="50">
        <f t="shared" si="224"/>
        <v>3</v>
      </c>
      <c r="I2358" s="50">
        <f t="shared" si="224"/>
        <v>0</v>
      </c>
      <c r="J2358" s="50">
        <f t="shared" si="224"/>
        <v>1</v>
      </c>
      <c r="K2358" s="50">
        <f t="shared" si="224"/>
        <v>6</v>
      </c>
      <c r="L2358" s="50">
        <f t="shared" si="224"/>
        <v>19</v>
      </c>
      <c r="M2358" s="51">
        <f t="shared" si="224"/>
        <v>35</v>
      </c>
      <c r="N2358" s="52">
        <f>MIN(D2358:M2358)</f>
        <v>0</v>
      </c>
      <c r="O2358" s="53">
        <f>C2358-N2358</f>
        <v>91</v>
      </c>
      <c r="P2358" s="54">
        <f>O2358/C2358</f>
        <v>1</v>
      </c>
    </row>
    <row r="2359" spans="1:16" ht="9.75" customHeight="1">
      <c r="A2359" s="39" t="s">
        <v>147</v>
      </c>
      <c r="B2359" s="55" t="s">
        <v>0</v>
      </c>
      <c r="C2359" s="55"/>
      <c r="D2359" s="56"/>
      <c r="E2359" s="57"/>
      <c r="F2359" s="57"/>
      <c r="G2359" s="57"/>
      <c r="H2359" s="57"/>
      <c r="I2359" s="57"/>
      <c r="J2359" s="57"/>
      <c r="K2359" s="57"/>
      <c r="L2359" s="57"/>
      <c r="M2359" s="58"/>
      <c r="N2359" s="59"/>
      <c r="O2359" s="60"/>
      <c r="P2359" s="61"/>
    </row>
    <row r="2360" spans="1:16" ht="9.75" customHeight="1">
      <c r="A2360" s="5"/>
      <c r="B2360" s="40" t="s">
        <v>1</v>
      </c>
      <c r="C2360" s="40">
        <v>85</v>
      </c>
      <c r="D2360" s="41">
        <v>3</v>
      </c>
      <c r="E2360" s="42">
        <v>1</v>
      </c>
      <c r="F2360" s="42">
        <v>0</v>
      </c>
      <c r="G2360" s="42">
        <v>0</v>
      </c>
      <c r="H2360" s="42">
        <v>1</v>
      </c>
      <c r="I2360" s="42">
        <v>0</v>
      </c>
      <c r="J2360" s="42">
        <v>2</v>
      </c>
      <c r="K2360" s="42">
        <v>7</v>
      </c>
      <c r="L2360" s="42">
        <v>18</v>
      </c>
      <c r="M2360" s="43">
        <v>31</v>
      </c>
      <c r="N2360" s="44">
        <f>MIN(D2360:M2360)</f>
        <v>0</v>
      </c>
      <c r="O2360" s="45">
        <f>C2360-N2360</f>
        <v>85</v>
      </c>
      <c r="P2360" s="46">
        <f>O2360/C2360</f>
        <v>1</v>
      </c>
    </row>
    <row r="2361" spans="1:16" ht="9.75" customHeight="1">
      <c r="A2361" s="5"/>
      <c r="B2361" s="40" t="s">
        <v>2</v>
      </c>
      <c r="C2361" s="40"/>
      <c r="D2361" s="41"/>
      <c r="E2361" s="42"/>
      <c r="F2361" s="42"/>
      <c r="G2361" s="42"/>
      <c r="H2361" s="42"/>
      <c r="I2361" s="42"/>
      <c r="J2361" s="42"/>
      <c r="K2361" s="42"/>
      <c r="L2361" s="42"/>
      <c r="M2361" s="43"/>
      <c r="N2361" s="44"/>
      <c r="O2361" s="45"/>
      <c r="P2361" s="46"/>
    </row>
    <row r="2362" spans="1:16" ht="9.75" customHeight="1">
      <c r="A2362" s="5"/>
      <c r="B2362" s="40" t="s">
        <v>495</v>
      </c>
      <c r="C2362" s="40"/>
      <c r="D2362" s="41"/>
      <c r="E2362" s="42"/>
      <c r="F2362" s="42"/>
      <c r="G2362" s="42"/>
      <c r="H2362" s="42"/>
      <c r="I2362" s="42"/>
      <c r="J2362" s="42"/>
      <c r="K2362" s="42"/>
      <c r="L2362" s="42"/>
      <c r="M2362" s="43"/>
      <c r="N2362" s="44"/>
      <c r="O2362" s="45"/>
      <c r="P2362" s="46"/>
    </row>
    <row r="2363" spans="1:16" ht="9.75" customHeight="1">
      <c r="A2363" s="5"/>
      <c r="B2363" s="40" t="s">
        <v>3</v>
      </c>
      <c r="C2363" s="40"/>
      <c r="D2363" s="41"/>
      <c r="E2363" s="42"/>
      <c r="F2363" s="42"/>
      <c r="G2363" s="42"/>
      <c r="H2363" s="42"/>
      <c r="I2363" s="42"/>
      <c r="J2363" s="42"/>
      <c r="K2363" s="42"/>
      <c r="L2363" s="42"/>
      <c r="M2363" s="43"/>
      <c r="N2363" s="44"/>
      <c r="O2363" s="45"/>
      <c r="P2363" s="46"/>
    </row>
    <row r="2364" spans="1:16" ht="9.75" customHeight="1">
      <c r="A2364" s="5"/>
      <c r="B2364" s="40" t="s">
        <v>300</v>
      </c>
      <c r="C2364" s="40"/>
      <c r="D2364" s="41"/>
      <c r="E2364" s="42"/>
      <c r="F2364" s="42"/>
      <c r="G2364" s="42"/>
      <c r="H2364" s="42"/>
      <c r="I2364" s="42"/>
      <c r="J2364" s="42"/>
      <c r="K2364" s="42"/>
      <c r="L2364" s="42"/>
      <c r="M2364" s="43"/>
      <c r="N2364" s="44"/>
      <c r="O2364" s="45"/>
      <c r="P2364" s="46"/>
    </row>
    <row r="2365" spans="1:16" ht="9.75" customHeight="1">
      <c r="A2365" s="5"/>
      <c r="B2365" s="40" t="s">
        <v>300</v>
      </c>
      <c r="C2365" s="40"/>
      <c r="D2365" s="41"/>
      <c r="E2365" s="42"/>
      <c r="F2365" s="42"/>
      <c r="G2365" s="42"/>
      <c r="H2365" s="42"/>
      <c r="I2365" s="42"/>
      <c r="J2365" s="42"/>
      <c r="K2365" s="42"/>
      <c r="L2365" s="42"/>
      <c r="M2365" s="43"/>
      <c r="N2365" s="44"/>
      <c r="O2365" s="45"/>
      <c r="P2365" s="46"/>
    </row>
    <row r="2366" spans="1:16" ht="9.75" customHeight="1">
      <c r="A2366" s="5"/>
      <c r="B2366" s="40" t="s">
        <v>300</v>
      </c>
      <c r="C2366" s="40"/>
      <c r="D2366" s="41"/>
      <c r="E2366" s="42"/>
      <c r="F2366" s="42"/>
      <c r="G2366" s="42"/>
      <c r="H2366" s="42"/>
      <c r="I2366" s="42"/>
      <c r="J2366" s="42"/>
      <c r="K2366" s="42"/>
      <c r="L2366" s="42"/>
      <c r="M2366" s="43"/>
      <c r="N2366" s="44"/>
      <c r="O2366" s="45"/>
      <c r="P2366" s="46"/>
    </row>
    <row r="2367" spans="1:16" ht="9.75" customHeight="1">
      <c r="A2367" s="5"/>
      <c r="B2367" s="40" t="s">
        <v>300</v>
      </c>
      <c r="C2367" s="40"/>
      <c r="D2367" s="41"/>
      <c r="E2367" s="42"/>
      <c r="F2367" s="42"/>
      <c r="G2367" s="42"/>
      <c r="H2367" s="42"/>
      <c r="I2367" s="42"/>
      <c r="J2367" s="42"/>
      <c r="K2367" s="42"/>
      <c r="L2367" s="42"/>
      <c r="M2367" s="43"/>
      <c r="N2367" s="44"/>
      <c r="O2367" s="45"/>
      <c r="P2367" s="46"/>
    </row>
    <row r="2368" spans="1:16" ht="9.75" customHeight="1">
      <c r="A2368" s="5"/>
      <c r="B2368" s="40" t="s">
        <v>300</v>
      </c>
      <c r="C2368" s="40"/>
      <c r="D2368" s="41"/>
      <c r="E2368" s="42"/>
      <c r="F2368" s="42"/>
      <c r="G2368" s="42"/>
      <c r="H2368" s="42"/>
      <c r="I2368" s="42"/>
      <c r="J2368" s="42"/>
      <c r="K2368" s="42"/>
      <c r="L2368" s="42"/>
      <c r="M2368" s="43"/>
      <c r="N2368" s="44"/>
      <c r="O2368" s="45"/>
      <c r="P2368" s="46"/>
    </row>
    <row r="2369" spans="1:16" ht="9.75" customHeight="1">
      <c r="A2369" s="5"/>
      <c r="B2369" s="40" t="s">
        <v>301</v>
      </c>
      <c r="C2369" s="40"/>
      <c r="D2369" s="41"/>
      <c r="E2369" s="42"/>
      <c r="F2369" s="42"/>
      <c r="G2369" s="42"/>
      <c r="H2369" s="42"/>
      <c r="I2369" s="42"/>
      <c r="J2369" s="42"/>
      <c r="K2369" s="42"/>
      <c r="L2369" s="42"/>
      <c r="M2369" s="43"/>
      <c r="N2369" s="44"/>
      <c r="O2369" s="45"/>
      <c r="P2369" s="46"/>
    </row>
    <row r="2370" spans="1:16" ht="9.75" customHeight="1">
      <c r="A2370" s="5"/>
      <c r="B2370" s="40" t="s">
        <v>109</v>
      </c>
      <c r="C2370" s="40"/>
      <c r="D2370" s="41"/>
      <c r="E2370" s="42"/>
      <c r="F2370" s="42"/>
      <c r="G2370" s="42"/>
      <c r="H2370" s="42"/>
      <c r="I2370" s="42"/>
      <c r="J2370" s="42"/>
      <c r="K2370" s="42"/>
      <c r="L2370" s="42"/>
      <c r="M2370" s="43"/>
      <c r="N2370" s="44"/>
      <c r="O2370" s="45"/>
      <c r="P2370" s="46"/>
    </row>
    <row r="2371" spans="1:16" ht="9.75" customHeight="1">
      <c r="A2371" s="5"/>
      <c r="B2371" s="40" t="s">
        <v>296</v>
      </c>
      <c r="C2371" s="40"/>
      <c r="D2371" s="41"/>
      <c r="E2371" s="42"/>
      <c r="F2371" s="42"/>
      <c r="G2371" s="42"/>
      <c r="H2371" s="42"/>
      <c r="I2371" s="42"/>
      <c r="J2371" s="42"/>
      <c r="K2371" s="42"/>
      <c r="L2371" s="42"/>
      <c r="M2371" s="43"/>
      <c r="N2371" s="44"/>
      <c r="O2371" s="45"/>
      <c r="P2371" s="46"/>
    </row>
    <row r="2372" spans="1:16" ht="9.75" customHeight="1">
      <c r="A2372" s="5"/>
      <c r="B2372" s="40" t="s">
        <v>297</v>
      </c>
      <c r="C2372" s="40"/>
      <c r="D2372" s="41"/>
      <c r="E2372" s="42"/>
      <c r="F2372" s="42"/>
      <c r="G2372" s="42"/>
      <c r="H2372" s="42"/>
      <c r="I2372" s="42"/>
      <c r="J2372" s="42"/>
      <c r="K2372" s="42"/>
      <c r="L2372" s="42"/>
      <c r="M2372" s="43"/>
      <c r="N2372" s="44"/>
      <c r="O2372" s="45"/>
      <c r="P2372" s="46"/>
    </row>
    <row r="2373" spans="1:16" ht="9.75" customHeight="1">
      <c r="A2373" s="5"/>
      <c r="B2373" s="40" t="s">
        <v>4</v>
      </c>
      <c r="C2373" s="40"/>
      <c r="D2373" s="41"/>
      <c r="E2373" s="42"/>
      <c r="F2373" s="42"/>
      <c r="G2373" s="42"/>
      <c r="H2373" s="42"/>
      <c r="I2373" s="42"/>
      <c r="J2373" s="42"/>
      <c r="K2373" s="42"/>
      <c r="L2373" s="42"/>
      <c r="M2373" s="43"/>
      <c r="N2373" s="44"/>
      <c r="O2373" s="45"/>
      <c r="P2373" s="46"/>
    </row>
    <row r="2374" spans="1:16" ht="9.75" customHeight="1">
      <c r="A2374" s="47"/>
      <c r="B2374" s="48" t="s">
        <v>5</v>
      </c>
      <c r="C2374" s="48">
        <f aca="true" t="shared" si="225" ref="C2374:M2374">SUM(C2359:C2363,C2369:C2373)</f>
        <v>85</v>
      </c>
      <c r="D2374" s="49">
        <f t="shared" si="225"/>
        <v>3</v>
      </c>
      <c r="E2374" s="50">
        <f t="shared" si="225"/>
        <v>1</v>
      </c>
      <c r="F2374" s="50">
        <f t="shared" si="225"/>
        <v>0</v>
      </c>
      <c r="G2374" s="50">
        <f t="shared" si="225"/>
        <v>0</v>
      </c>
      <c r="H2374" s="50">
        <f t="shared" si="225"/>
        <v>1</v>
      </c>
      <c r="I2374" s="50">
        <f t="shared" si="225"/>
        <v>0</v>
      </c>
      <c r="J2374" s="50">
        <f t="shared" si="225"/>
        <v>2</v>
      </c>
      <c r="K2374" s="50">
        <f t="shared" si="225"/>
        <v>7</v>
      </c>
      <c r="L2374" s="50">
        <f t="shared" si="225"/>
        <v>18</v>
      </c>
      <c r="M2374" s="51">
        <f t="shared" si="225"/>
        <v>31</v>
      </c>
      <c r="N2374" s="52">
        <f>MIN(D2374:M2374)</f>
        <v>0</v>
      </c>
      <c r="O2374" s="53">
        <f>C2374-N2374</f>
        <v>85</v>
      </c>
      <c r="P2374" s="54">
        <f>O2374/C2374</f>
        <v>1</v>
      </c>
    </row>
    <row r="2375" spans="1:16" ht="9.75" customHeight="1">
      <c r="A2375" s="39" t="s">
        <v>148</v>
      </c>
      <c r="B2375" s="55" t="s">
        <v>0</v>
      </c>
      <c r="C2375" s="55"/>
      <c r="D2375" s="56"/>
      <c r="E2375" s="57"/>
      <c r="F2375" s="57"/>
      <c r="G2375" s="57"/>
      <c r="H2375" s="57"/>
      <c r="I2375" s="57"/>
      <c r="J2375" s="57"/>
      <c r="K2375" s="57"/>
      <c r="L2375" s="57"/>
      <c r="M2375" s="58"/>
      <c r="N2375" s="59"/>
      <c r="O2375" s="60"/>
      <c r="P2375" s="61"/>
    </row>
    <row r="2376" spans="1:16" ht="9.75" customHeight="1">
      <c r="A2376" s="5"/>
      <c r="B2376" s="40" t="s">
        <v>1</v>
      </c>
      <c r="C2376" s="40">
        <v>91</v>
      </c>
      <c r="D2376" s="41">
        <v>9</v>
      </c>
      <c r="E2376" s="42">
        <v>2</v>
      </c>
      <c r="F2376" s="42">
        <v>0</v>
      </c>
      <c r="G2376" s="42">
        <v>1</v>
      </c>
      <c r="H2376" s="42">
        <v>1</v>
      </c>
      <c r="I2376" s="42">
        <v>0</v>
      </c>
      <c r="J2376" s="42">
        <v>3</v>
      </c>
      <c r="K2376" s="42">
        <v>10</v>
      </c>
      <c r="L2376" s="42">
        <v>19</v>
      </c>
      <c r="M2376" s="43">
        <v>37</v>
      </c>
      <c r="N2376" s="44">
        <f>MIN(D2376:M2376)</f>
        <v>0</v>
      </c>
      <c r="O2376" s="45">
        <f>C2376-N2376</f>
        <v>91</v>
      </c>
      <c r="P2376" s="46">
        <f>O2376/C2376</f>
        <v>1</v>
      </c>
    </row>
    <row r="2377" spans="1:16" ht="9.75" customHeight="1">
      <c r="A2377" s="5"/>
      <c r="B2377" s="40" t="s">
        <v>2</v>
      </c>
      <c r="C2377" s="40"/>
      <c r="D2377" s="41"/>
      <c r="E2377" s="42"/>
      <c r="F2377" s="42"/>
      <c r="G2377" s="42"/>
      <c r="H2377" s="42"/>
      <c r="I2377" s="42"/>
      <c r="J2377" s="42"/>
      <c r="K2377" s="42"/>
      <c r="L2377" s="42"/>
      <c r="M2377" s="43"/>
      <c r="N2377" s="44"/>
      <c r="O2377" s="45"/>
      <c r="P2377" s="46"/>
    </row>
    <row r="2378" spans="1:16" ht="9.75" customHeight="1">
      <c r="A2378" s="5"/>
      <c r="B2378" s="40" t="s">
        <v>495</v>
      </c>
      <c r="C2378" s="40"/>
      <c r="D2378" s="41"/>
      <c r="E2378" s="42"/>
      <c r="F2378" s="42"/>
      <c r="G2378" s="42"/>
      <c r="H2378" s="42"/>
      <c r="I2378" s="42"/>
      <c r="J2378" s="42"/>
      <c r="K2378" s="42"/>
      <c r="L2378" s="42"/>
      <c r="M2378" s="43"/>
      <c r="N2378" s="44"/>
      <c r="O2378" s="45"/>
      <c r="P2378" s="46"/>
    </row>
    <row r="2379" spans="1:16" ht="9.75" customHeight="1">
      <c r="A2379" s="5"/>
      <c r="B2379" s="40" t="s">
        <v>3</v>
      </c>
      <c r="C2379" s="40"/>
      <c r="D2379" s="41"/>
      <c r="E2379" s="42"/>
      <c r="F2379" s="42"/>
      <c r="G2379" s="42"/>
      <c r="H2379" s="42"/>
      <c r="I2379" s="42"/>
      <c r="J2379" s="42"/>
      <c r="K2379" s="42"/>
      <c r="L2379" s="42"/>
      <c r="M2379" s="43"/>
      <c r="N2379" s="44"/>
      <c r="O2379" s="45"/>
      <c r="P2379" s="46"/>
    </row>
    <row r="2380" spans="1:16" ht="9.75" customHeight="1">
      <c r="A2380" s="5"/>
      <c r="B2380" s="40" t="s">
        <v>300</v>
      </c>
      <c r="C2380" s="40"/>
      <c r="D2380" s="41"/>
      <c r="E2380" s="42"/>
      <c r="F2380" s="42"/>
      <c r="G2380" s="42"/>
      <c r="H2380" s="42"/>
      <c r="I2380" s="42"/>
      <c r="J2380" s="42"/>
      <c r="K2380" s="42"/>
      <c r="L2380" s="42"/>
      <c r="M2380" s="43"/>
      <c r="N2380" s="44"/>
      <c r="O2380" s="45"/>
      <c r="P2380" s="46"/>
    </row>
    <row r="2381" spans="1:16" ht="9.75" customHeight="1">
      <c r="A2381" s="5"/>
      <c r="B2381" s="40" t="s">
        <v>300</v>
      </c>
      <c r="C2381" s="40"/>
      <c r="D2381" s="41"/>
      <c r="E2381" s="42"/>
      <c r="F2381" s="42"/>
      <c r="G2381" s="42"/>
      <c r="H2381" s="42"/>
      <c r="I2381" s="42"/>
      <c r="J2381" s="42"/>
      <c r="K2381" s="42"/>
      <c r="L2381" s="42"/>
      <c r="M2381" s="43"/>
      <c r="N2381" s="44"/>
      <c r="O2381" s="45"/>
      <c r="P2381" s="46"/>
    </row>
    <row r="2382" spans="1:16" ht="9.75" customHeight="1">
      <c r="A2382" s="5"/>
      <c r="B2382" s="40" t="s">
        <v>300</v>
      </c>
      <c r="C2382" s="40"/>
      <c r="D2382" s="41"/>
      <c r="E2382" s="42"/>
      <c r="F2382" s="42"/>
      <c r="G2382" s="42"/>
      <c r="H2382" s="42"/>
      <c r="I2382" s="42"/>
      <c r="J2382" s="42"/>
      <c r="K2382" s="42"/>
      <c r="L2382" s="42"/>
      <c r="M2382" s="43"/>
      <c r="N2382" s="44"/>
      <c r="O2382" s="45"/>
      <c r="P2382" s="46"/>
    </row>
    <row r="2383" spans="1:16" ht="9.75" customHeight="1">
      <c r="A2383" s="5"/>
      <c r="B2383" s="40" t="s">
        <v>300</v>
      </c>
      <c r="C2383" s="40"/>
      <c r="D2383" s="41"/>
      <c r="E2383" s="42"/>
      <c r="F2383" s="42"/>
      <c r="G2383" s="42"/>
      <c r="H2383" s="42"/>
      <c r="I2383" s="42"/>
      <c r="J2383" s="42"/>
      <c r="K2383" s="42"/>
      <c r="L2383" s="42"/>
      <c r="M2383" s="43"/>
      <c r="N2383" s="44"/>
      <c r="O2383" s="45"/>
      <c r="P2383" s="46"/>
    </row>
    <row r="2384" spans="1:16" ht="9.75" customHeight="1">
      <c r="A2384" s="5"/>
      <c r="B2384" s="40" t="s">
        <v>300</v>
      </c>
      <c r="C2384" s="40"/>
      <c r="D2384" s="41"/>
      <c r="E2384" s="42"/>
      <c r="F2384" s="42"/>
      <c r="G2384" s="42"/>
      <c r="H2384" s="42"/>
      <c r="I2384" s="42"/>
      <c r="J2384" s="42"/>
      <c r="K2384" s="42"/>
      <c r="L2384" s="42"/>
      <c r="M2384" s="43"/>
      <c r="N2384" s="44"/>
      <c r="O2384" s="45"/>
      <c r="P2384" s="46"/>
    </row>
    <row r="2385" spans="1:16" ht="9.75" customHeight="1">
      <c r="A2385" s="5"/>
      <c r="B2385" s="40" t="s">
        <v>301</v>
      </c>
      <c r="C2385" s="40"/>
      <c r="D2385" s="41"/>
      <c r="E2385" s="42"/>
      <c r="F2385" s="42"/>
      <c r="G2385" s="42"/>
      <c r="H2385" s="42"/>
      <c r="I2385" s="42"/>
      <c r="J2385" s="42"/>
      <c r="K2385" s="42"/>
      <c r="L2385" s="42"/>
      <c r="M2385" s="43"/>
      <c r="N2385" s="44"/>
      <c r="O2385" s="45"/>
      <c r="P2385" s="46"/>
    </row>
    <row r="2386" spans="1:16" ht="9.75" customHeight="1">
      <c r="A2386" s="5"/>
      <c r="B2386" s="40" t="s">
        <v>109</v>
      </c>
      <c r="C2386" s="40"/>
      <c r="D2386" s="41"/>
      <c r="E2386" s="42"/>
      <c r="F2386" s="42"/>
      <c r="G2386" s="42"/>
      <c r="H2386" s="42"/>
      <c r="I2386" s="42"/>
      <c r="J2386" s="42"/>
      <c r="K2386" s="42"/>
      <c r="L2386" s="42"/>
      <c r="M2386" s="43"/>
      <c r="N2386" s="44"/>
      <c r="O2386" s="45"/>
      <c r="P2386" s="46"/>
    </row>
    <row r="2387" spans="1:16" ht="9.75" customHeight="1">
      <c r="A2387" s="5"/>
      <c r="B2387" s="40" t="s">
        <v>296</v>
      </c>
      <c r="C2387" s="40"/>
      <c r="D2387" s="41"/>
      <c r="E2387" s="42"/>
      <c r="F2387" s="42"/>
      <c r="G2387" s="42"/>
      <c r="H2387" s="42"/>
      <c r="I2387" s="42"/>
      <c r="J2387" s="42"/>
      <c r="K2387" s="42"/>
      <c r="L2387" s="42"/>
      <c r="M2387" s="43"/>
      <c r="N2387" s="44"/>
      <c r="O2387" s="45"/>
      <c r="P2387" s="46"/>
    </row>
    <row r="2388" spans="1:16" ht="9.75" customHeight="1">
      <c r="A2388" s="5"/>
      <c r="B2388" s="40" t="s">
        <v>297</v>
      </c>
      <c r="C2388" s="40"/>
      <c r="D2388" s="41"/>
      <c r="E2388" s="42"/>
      <c r="F2388" s="42"/>
      <c r="G2388" s="42"/>
      <c r="H2388" s="42"/>
      <c r="I2388" s="42"/>
      <c r="J2388" s="42"/>
      <c r="K2388" s="42"/>
      <c r="L2388" s="42"/>
      <c r="M2388" s="43"/>
      <c r="N2388" s="44"/>
      <c r="O2388" s="45"/>
      <c r="P2388" s="46"/>
    </row>
    <row r="2389" spans="1:16" ht="9.75" customHeight="1">
      <c r="A2389" s="5"/>
      <c r="B2389" s="40" t="s">
        <v>4</v>
      </c>
      <c r="C2389" s="40"/>
      <c r="D2389" s="41"/>
      <c r="E2389" s="42"/>
      <c r="F2389" s="42"/>
      <c r="G2389" s="42"/>
      <c r="H2389" s="42"/>
      <c r="I2389" s="42"/>
      <c r="J2389" s="42"/>
      <c r="K2389" s="42"/>
      <c r="L2389" s="42"/>
      <c r="M2389" s="43"/>
      <c r="N2389" s="44"/>
      <c r="O2389" s="45"/>
      <c r="P2389" s="46"/>
    </row>
    <row r="2390" spans="1:16" ht="9.75" customHeight="1">
      <c r="A2390" s="47"/>
      <c r="B2390" s="48" t="s">
        <v>5</v>
      </c>
      <c r="C2390" s="48">
        <f aca="true" t="shared" si="226" ref="C2390:M2390">SUM(C2375:C2379,C2385:C2389)</f>
        <v>91</v>
      </c>
      <c r="D2390" s="49">
        <f t="shared" si="226"/>
        <v>9</v>
      </c>
      <c r="E2390" s="50">
        <f t="shared" si="226"/>
        <v>2</v>
      </c>
      <c r="F2390" s="50">
        <f t="shared" si="226"/>
        <v>0</v>
      </c>
      <c r="G2390" s="50">
        <f t="shared" si="226"/>
        <v>1</v>
      </c>
      <c r="H2390" s="50">
        <f t="shared" si="226"/>
        <v>1</v>
      </c>
      <c r="I2390" s="50">
        <f t="shared" si="226"/>
        <v>0</v>
      </c>
      <c r="J2390" s="50">
        <f t="shared" si="226"/>
        <v>3</v>
      </c>
      <c r="K2390" s="50">
        <f t="shared" si="226"/>
        <v>10</v>
      </c>
      <c r="L2390" s="50">
        <f t="shared" si="226"/>
        <v>19</v>
      </c>
      <c r="M2390" s="51">
        <f t="shared" si="226"/>
        <v>37</v>
      </c>
      <c r="N2390" s="52">
        <f>MIN(D2390:M2390)</f>
        <v>0</v>
      </c>
      <c r="O2390" s="53">
        <f>C2390-N2390</f>
        <v>91</v>
      </c>
      <c r="P2390" s="54">
        <f>O2390/C2390</f>
        <v>1</v>
      </c>
    </row>
    <row r="2391" spans="1:16" ht="9.75" customHeight="1">
      <c r="A2391" s="39" t="s">
        <v>149</v>
      </c>
      <c r="B2391" s="55" t="s">
        <v>0</v>
      </c>
      <c r="C2391" s="55"/>
      <c r="D2391" s="56"/>
      <c r="E2391" s="57"/>
      <c r="F2391" s="57"/>
      <c r="G2391" s="57"/>
      <c r="H2391" s="57"/>
      <c r="I2391" s="57"/>
      <c r="J2391" s="57"/>
      <c r="K2391" s="57"/>
      <c r="L2391" s="57"/>
      <c r="M2391" s="58"/>
      <c r="N2391" s="59"/>
      <c r="O2391" s="60"/>
      <c r="P2391" s="61"/>
    </row>
    <row r="2392" spans="1:16" ht="9.75" customHeight="1">
      <c r="A2392" s="5"/>
      <c r="B2392" s="40" t="s">
        <v>1</v>
      </c>
      <c r="C2392" s="40">
        <v>12</v>
      </c>
      <c r="D2392" s="41">
        <v>0</v>
      </c>
      <c r="E2392" s="42">
        <v>0</v>
      </c>
      <c r="F2392" s="42">
        <v>0</v>
      </c>
      <c r="G2392" s="42">
        <v>0</v>
      </c>
      <c r="H2392" s="42">
        <v>0</v>
      </c>
      <c r="I2392" s="42">
        <v>0</v>
      </c>
      <c r="J2392" s="42">
        <v>1</v>
      </c>
      <c r="K2392" s="42">
        <v>1</v>
      </c>
      <c r="L2392" s="42">
        <v>3</v>
      </c>
      <c r="M2392" s="43">
        <v>5</v>
      </c>
      <c r="N2392" s="44">
        <f>MIN(D2392:M2392)</f>
        <v>0</v>
      </c>
      <c r="O2392" s="45">
        <f>C2392-N2392</f>
        <v>12</v>
      </c>
      <c r="P2392" s="46">
        <f>O2392/C2392</f>
        <v>1</v>
      </c>
    </row>
    <row r="2393" spans="1:16" ht="9.75" customHeight="1">
      <c r="A2393" s="5"/>
      <c r="B2393" s="40" t="s">
        <v>2</v>
      </c>
      <c r="C2393" s="40"/>
      <c r="D2393" s="41"/>
      <c r="E2393" s="42"/>
      <c r="F2393" s="42"/>
      <c r="G2393" s="42"/>
      <c r="H2393" s="42"/>
      <c r="I2393" s="42"/>
      <c r="J2393" s="42"/>
      <c r="K2393" s="42"/>
      <c r="L2393" s="42"/>
      <c r="M2393" s="43"/>
      <c r="N2393" s="44"/>
      <c r="O2393" s="45"/>
      <c r="P2393" s="46"/>
    </row>
    <row r="2394" spans="1:16" ht="9.75" customHeight="1">
      <c r="A2394" s="5"/>
      <c r="B2394" s="40" t="s">
        <v>495</v>
      </c>
      <c r="C2394" s="40"/>
      <c r="D2394" s="41"/>
      <c r="E2394" s="42"/>
      <c r="F2394" s="42"/>
      <c r="G2394" s="42"/>
      <c r="H2394" s="42"/>
      <c r="I2394" s="42"/>
      <c r="J2394" s="42"/>
      <c r="K2394" s="42"/>
      <c r="L2394" s="42"/>
      <c r="M2394" s="43"/>
      <c r="N2394" s="44"/>
      <c r="O2394" s="45"/>
      <c r="P2394" s="46"/>
    </row>
    <row r="2395" spans="1:16" ht="9.75" customHeight="1">
      <c r="A2395" s="5"/>
      <c r="B2395" s="40" t="s">
        <v>3</v>
      </c>
      <c r="C2395" s="40"/>
      <c r="D2395" s="41"/>
      <c r="E2395" s="42"/>
      <c r="F2395" s="42"/>
      <c r="G2395" s="42"/>
      <c r="H2395" s="42"/>
      <c r="I2395" s="42"/>
      <c r="J2395" s="42"/>
      <c r="K2395" s="42"/>
      <c r="L2395" s="42"/>
      <c r="M2395" s="43"/>
      <c r="N2395" s="44"/>
      <c r="O2395" s="45"/>
      <c r="P2395" s="46"/>
    </row>
    <row r="2396" spans="1:16" ht="9.75" customHeight="1">
      <c r="A2396" s="5"/>
      <c r="B2396" s="40" t="s">
        <v>413</v>
      </c>
      <c r="C2396" s="40">
        <v>16</v>
      </c>
      <c r="D2396" s="41">
        <v>15</v>
      </c>
      <c r="E2396" s="42">
        <v>16</v>
      </c>
      <c r="F2396" s="42">
        <v>16</v>
      </c>
      <c r="G2396" s="42">
        <v>13</v>
      </c>
      <c r="H2396" s="42">
        <v>12</v>
      </c>
      <c r="I2396" s="42">
        <v>12</v>
      </c>
      <c r="J2396" s="42">
        <v>11</v>
      </c>
      <c r="K2396" s="42">
        <v>10</v>
      </c>
      <c r="L2396" s="42">
        <v>11</v>
      </c>
      <c r="M2396" s="43">
        <v>11</v>
      </c>
      <c r="N2396" s="44">
        <f>MIN(D2396:M2396)</f>
        <v>10</v>
      </c>
      <c r="O2396" s="45">
        <f>C2396-N2396</f>
        <v>6</v>
      </c>
      <c r="P2396" s="46">
        <f>O2396/C2396</f>
        <v>0.375</v>
      </c>
    </row>
    <row r="2397" spans="1:16" ht="9.75" customHeight="1">
      <c r="A2397" s="5"/>
      <c r="B2397" s="40" t="s">
        <v>300</v>
      </c>
      <c r="C2397" s="40"/>
      <c r="D2397" s="41"/>
      <c r="E2397" s="42"/>
      <c r="F2397" s="42"/>
      <c r="G2397" s="42"/>
      <c r="H2397" s="42"/>
      <c r="I2397" s="42"/>
      <c r="J2397" s="42"/>
      <c r="K2397" s="42"/>
      <c r="L2397" s="42"/>
      <c r="M2397" s="43"/>
      <c r="N2397" s="44"/>
      <c r="O2397" s="45"/>
      <c r="P2397" s="46"/>
    </row>
    <row r="2398" spans="1:16" ht="9.75" customHeight="1">
      <c r="A2398" s="5"/>
      <c r="B2398" s="40" t="s">
        <v>300</v>
      </c>
      <c r="C2398" s="40"/>
      <c r="D2398" s="41"/>
      <c r="E2398" s="42"/>
      <c r="F2398" s="42"/>
      <c r="G2398" s="42"/>
      <c r="H2398" s="42"/>
      <c r="I2398" s="42"/>
      <c r="J2398" s="42"/>
      <c r="K2398" s="42"/>
      <c r="L2398" s="42"/>
      <c r="M2398" s="43"/>
      <c r="N2398" s="44"/>
      <c r="O2398" s="45"/>
      <c r="P2398" s="46"/>
    </row>
    <row r="2399" spans="1:16" ht="9.75" customHeight="1">
      <c r="A2399" s="5"/>
      <c r="B2399" s="40" t="s">
        <v>300</v>
      </c>
      <c r="C2399" s="40"/>
      <c r="D2399" s="41"/>
      <c r="E2399" s="42"/>
      <c r="F2399" s="42"/>
      <c r="G2399" s="42"/>
      <c r="H2399" s="42"/>
      <c r="I2399" s="42"/>
      <c r="J2399" s="42"/>
      <c r="K2399" s="42"/>
      <c r="L2399" s="42"/>
      <c r="M2399" s="43"/>
      <c r="N2399" s="44"/>
      <c r="O2399" s="45"/>
      <c r="P2399" s="46"/>
    </row>
    <row r="2400" spans="1:16" ht="9.75" customHeight="1">
      <c r="A2400" s="5"/>
      <c r="B2400" s="40" t="s">
        <v>300</v>
      </c>
      <c r="C2400" s="40"/>
      <c r="D2400" s="41"/>
      <c r="E2400" s="42"/>
      <c r="F2400" s="42"/>
      <c r="G2400" s="42"/>
      <c r="H2400" s="42"/>
      <c r="I2400" s="42"/>
      <c r="J2400" s="42"/>
      <c r="K2400" s="42"/>
      <c r="L2400" s="42"/>
      <c r="M2400" s="43"/>
      <c r="N2400" s="44"/>
      <c r="O2400" s="45"/>
      <c r="P2400" s="46"/>
    </row>
    <row r="2401" spans="1:16" ht="9.75" customHeight="1">
      <c r="A2401" s="5"/>
      <c r="B2401" s="40" t="s">
        <v>301</v>
      </c>
      <c r="C2401" s="40">
        <f aca="true" t="shared" si="227" ref="C2401:M2401">SUM(C2396:C2400)</f>
        <v>16</v>
      </c>
      <c r="D2401" s="41">
        <f t="shared" si="227"/>
        <v>15</v>
      </c>
      <c r="E2401" s="42">
        <f t="shared" si="227"/>
        <v>16</v>
      </c>
      <c r="F2401" s="42">
        <f t="shared" si="227"/>
        <v>16</v>
      </c>
      <c r="G2401" s="42">
        <f t="shared" si="227"/>
        <v>13</v>
      </c>
      <c r="H2401" s="42">
        <f t="shared" si="227"/>
        <v>12</v>
      </c>
      <c r="I2401" s="42">
        <f t="shared" si="227"/>
        <v>12</v>
      </c>
      <c r="J2401" s="42">
        <f t="shared" si="227"/>
        <v>11</v>
      </c>
      <c r="K2401" s="42">
        <f t="shared" si="227"/>
        <v>10</v>
      </c>
      <c r="L2401" s="42">
        <f t="shared" si="227"/>
        <v>11</v>
      </c>
      <c r="M2401" s="43">
        <f t="shared" si="227"/>
        <v>11</v>
      </c>
      <c r="N2401" s="44">
        <f>MIN(D2401:M2401)</f>
        <v>10</v>
      </c>
      <c r="O2401" s="45">
        <f>C2401-N2401</f>
        <v>6</v>
      </c>
      <c r="P2401" s="46">
        <f>O2401/C2401</f>
        <v>0.375</v>
      </c>
    </row>
    <row r="2402" spans="1:16" ht="9.75" customHeight="1">
      <c r="A2402" s="5"/>
      <c r="B2402" s="40" t="s">
        <v>109</v>
      </c>
      <c r="C2402" s="40"/>
      <c r="D2402" s="41"/>
      <c r="E2402" s="42"/>
      <c r="F2402" s="42"/>
      <c r="G2402" s="42"/>
      <c r="H2402" s="42"/>
      <c r="I2402" s="42"/>
      <c r="J2402" s="42"/>
      <c r="K2402" s="42"/>
      <c r="L2402" s="42"/>
      <c r="M2402" s="43"/>
      <c r="N2402" s="44"/>
      <c r="O2402" s="45"/>
      <c r="P2402" s="46"/>
    </row>
    <row r="2403" spans="1:16" ht="9.75" customHeight="1">
      <c r="A2403" s="5"/>
      <c r="B2403" s="40" t="s">
        <v>296</v>
      </c>
      <c r="C2403" s="40"/>
      <c r="D2403" s="41"/>
      <c r="E2403" s="42"/>
      <c r="F2403" s="42"/>
      <c r="G2403" s="42"/>
      <c r="H2403" s="42"/>
      <c r="I2403" s="42"/>
      <c r="J2403" s="42"/>
      <c r="K2403" s="42"/>
      <c r="L2403" s="42"/>
      <c r="M2403" s="43"/>
      <c r="N2403" s="44"/>
      <c r="O2403" s="45"/>
      <c r="P2403" s="46"/>
    </row>
    <row r="2404" spans="1:16" ht="9.75" customHeight="1">
      <c r="A2404" s="5"/>
      <c r="B2404" s="40" t="s">
        <v>297</v>
      </c>
      <c r="C2404" s="40"/>
      <c r="D2404" s="41"/>
      <c r="E2404" s="42"/>
      <c r="F2404" s="42"/>
      <c r="G2404" s="42"/>
      <c r="H2404" s="42"/>
      <c r="I2404" s="42"/>
      <c r="J2404" s="42"/>
      <c r="K2404" s="42"/>
      <c r="L2404" s="42"/>
      <c r="M2404" s="43"/>
      <c r="N2404" s="44"/>
      <c r="O2404" s="45"/>
      <c r="P2404" s="46"/>
    </row>
    <row r="2405" spans="1:16" ht="9.75" customHeight="1">
      <c r="A2405" s="5"/>
      <c r="B2405" s="40" t="s">
        <v>4</v>
      </c>
      <c r="C2405" s="40"/>
      <c r="D2405" s="41"/>
      <c r="E2405" s="42"/>
      <c r="F2405" s="42"/>
      <c r="G2405" s="42"/>
      <c r="H2405" s="42"/>
      <c r="I2405" s="42"/>
      <c r="J2405" s="42"/>
      <c r="K2405" s="42"/>
      <c r="L2405" s="42"/>
      <c r="M2405" s="43"/>
      <c r="N2405" s="44"/>
      <c r="O2405" s="45"/>
      <c r="P2405" s="46"/>
    </row>
    <row r="2406" spans="1:16" ht="9.75" customHeight="1">
      <c r="A2406" s="47"/>
      <c r="B2406" s="48" t="s">
        <v>5</v>
      </c>
      <c r="C2406" s="48">
        <f aca="true" t="shared" si="228" ref="C2406:M2406">SUM(C2391:C2395,C2401:C2405)</f>
        <v>28</v>
      </c>
      <c r="D2406" s="49">
        <f t="shared" si="228"/>
        <v>15</v>
      </c>
      <c r="E2406" s="50">
        <f t="shared" si="228"/>
        <v>16</v>
      </c>
      <c r="F2406" s="50">
        <f t="shared" si="228"/>
        <v>16</v>
      </c>
      <c r="G2406" s="50">
        <f t="shared" si="228"/>
        <v>13</v>
      </c>
      <c r="H2406" s="50">
        <f t="shared" si="228"/>
        <v>12</v>
      </c>
      <c r="I2406" s="50">
        <f t="shared" si="228"/>
        <v>12</v>
      </c>
      <c r="J2406" s="50">
        <f t="shared" si="228"/>
        <v>12</v>
      </c>
      <c r="K2406" s="50">
        <f t="shared" si="228"/>
        <v>11</v>
      </c>
      <c r="L2406" s="50">
        <f t="shared" si="228"/>
        <v>14</v>
      </c>
      <c r="M2406" s="51">
        <f t="shared" si="228"/>
        <v>16</v>
      </c>
      <c r="N2406" s="52">
        <f>MIN(D2406:M2406)</f>
        <v>11</v>
      </c>
      <c r="O2406" s="53">
        <f>C2406-N2406</f>
        <v>17</v>
      </c>
      <c r="P2406" s="54">
        <f>O2406/C2406</f>
        <v>0.6071428571428571</v>
      </c>
    </row>
    <row r="2407" spans="1:16" ht="9.75" customHeight="1">
      <c r="A2407" s="39" t="s">
        <v>150</v>
      </c>
      <c r="B2407" s="55" t="s">
        <v>0</v>
      </c>
      <c r="C2407" s="55"/>
      <c r="D2407" s="56"/>
      <c r="E2407" s="57"/>
      <c r="F2407" s="57"/>
      <c r="G2407" s="57"/>
      <c r="H2407" s="57"/>
      <c r="I2407" s="57"/>
      <c r="J2407" s="57"/>
      <c r="K2407" s="57"/>
      <c r="L2407" s="57"/>
      <c r="M2407" s="58"/>
      <c r="N2407" s="59"/>
      <c r="O2407" s="60"/>
      <c r="P2407" s="61"/>
    </row>
    <row r="2408" spans="1:16" ht="9.75" customHeight="1">
      <c r="A2408" s="5"/>
      <c r="B2408" s="40" t="s">
        <v>1</v>
      </c>
      <c r="C2408" s="40"/>
      <c r="D2408" s="41"/>
      <c r="E2408" s="42"/>
      <c r="F2408" s="42"/>
      <c r="G2408" s="42"/>
      <c r="H2408" s="42"/>
      <c r="I2408" s="42"/>
      <c r="J2408" s="42"/>
      <c r="K2408" s="42"/>
      <c r="L2408" s="42"/>
      <c r="M2408" s="43"/>
      <c r="N2408" s="44"/>
      <c r="O2408" s="45"/>
      <c r="P2408" s="46"/>
    </row>
    <row r="2409" spans="1:16" ht="9.75" customHeight="1">
      <c r="A2409" s="5"/>
      <c r="B2409" s="40" t="s">
        <v>2</v>
      </c>
      <c r="C2409" s="40"/>
      <c r="D2409" s="41"/>
      <c r="E2409" s="42"/>
      <c r="F2409" s="42"/>
      <c r="G2409" s="42"/>
      <c r="H2409" s="42"/>
      <c r="I2409" s="42"/>
      <c r="J2409" s="42"/>
      <c r="K2409" s="42"/>
      <c r="L2409" s="42"/>
      <c r="M2409" s="43"/>
      <c r="N2409" s="44"/>
      <c r="O2409" s="45"/>
      <c r="P2409" s="46"/>
    </row>
    <row r="2410" spans="1:16" ht="9.75" customHeight="1">
      <c r="A2410" s="5"/>
      <c r="B2410" s="40" t="s">
        <v>495</v>
      </c>
      <c r="C2410" s="40"/>
      <c r="D2410" s="41"/>
      <c r="E2410" s="42"/>
      <c r="F2410" s="42"/>
      <c r="G2410" s="42"/>
      <c r="H2410" s="42"/>
      <c r="I2410" s="42"/>
      <c r="J2410" s="42"/>
      <c r="K2410" s="42"/>
      <c r="L2410" s="42"/>
      <c r="M2410" s="43"/>
      <c r="N2410" s="44"/>
      <c r="O2410" s="45"/>
      <c r="P2410" s="46"/>
    </row>
    <row r="2411" spans="1:16" ht="9.75" customHeight="1">
      <c r="A2411" s="5"/>
      <c r="B2411" s="40" t="s">
        <v>3</v>
      </c>
      <c r="C2411" s="40"/>
      <c r="D2411" s="41"/>
      <c r="E2411" s="42"/>
      <c r="F2411" s="42"/>
      <c r="G2411" s="42"/>
      <c r="H2411" s="42"/>
      <c r="I2411" s="42"/>
      <c r="J2411" s="42"/>
      <c r="K2411" s="42"/>
      <c r="L2411" s="42"/>
      <c r="M2411" s="43"/>
      <c r="N2411" s="44"/>
      <c r="O2411" s="45"/>
      <c r="P2411" s="46"/>
    </row>
    <row r="2412" spans="1:16" ht="9.75" customHeight="1">
      <c r="A2412" s="5"/>
      <c r="B2412" s="40" t="s">
        <v>414</v>
      </c>
      <c r="C2412" s="40">
        <v>32</v>
      </c>
      <c r="D2412" s="41">
        <v>29</v>
      </c>
      <c r="E2412" s="42">
        <v>18</v>
      </c>
      <c r="F2412" s="42">
        <v>13</v>
      </c>
      <c r="G2412" s="42">
        <v>12</v>
      </c>
      <c r="H2412" s="42">
        <v>13</v>
      </c>
      <c r="I2412" s="42">
        <v>17</v>
      </c>
      <c r="J2412" s="42">
        <v>10</v>
      </c>
      <c r="K2412" s="42">
        <v>10</v>
      </c>
      <c r="L2412" s="42">
        <v>12</v>
      </c>
      <c r="M2412" s="43">
        <v>19</v>
      </c>
      <c r="N2412" s="44">
        <f>MIN(D2412:M2412)</f>
        <v>10</v>
      </c>
      <c r="O2412" s="45">
        <f>C2412-N2412</f>
        <v>22</v>
      </c>
      <c r="P2412" s="46">
        <f>O2412/C2412</f>
        <v>0.6875</v>
      </c>
    </row>
    <row r="2413" spans="1:16" ht="9.75" customHeight="1">
      <c r="A2413" s="5"/>
      <c r="B2413" s="40" t="s">
        <v>300</v>
      </c>
      <c r="C2413" s="40"/>
      <c r="D2413" s="41"/>
      <c r="E2413" s="42"/>
      <c r="F2413" s="42"/>
      <c r="G2413" s="42"/>
      <c r="H2413" s="42"/>
      <c r="I2413" s="42"/>
      <c r="J2413" s="42"/>
      <c r="K2413" s="42"/>
      <c r="L2413" s="42"/>
      <c r="M2413" s="43"/>
      <c r="N2413" s="44"/>
      <c r="O2413" s="45"/>
      <c r="P2413" s="46"/>
    </row>
    <row r="2414" spans="1:16" ht="9.75" customHeight="1">
      <c r="A2414" s="5"/>
      <c r="B2414" s="40" t="s">
        <v>300</v>
      </c>
      <c r="C2414" s="40"/>
      <c r="D2414" s="41"/>
      <c r="E2414" s="42"/>
      <c r="F2414" s="42"/>
      <c r="G2414" s="42"/>
      <c r="H2414" s="42"/>
      <c r="I2414" s="42"/>
      <c r="J2414" s="42"/>
      <c r="K2414" s="42"/>
      <c r="L2414" s="42"/>
      <c r="M2414" s="43"/>
      <c r="N2414" s="44"/>
      <c r="O2414" s="45"/>
      <c r="P2414" s="46"/>
    </row>
    <row r="2415" spans="1:16" ht="9.75" customHeight="1">
      <c r="A2415" s="5"/>
      <c r="B2415" s="40" t="s">
        <v>300</v>
      </c>
      <c r="C2415" s="40"/>
      <c r="D2415" s="41"/>
      <c r="E2415" s="42"/>
      <c r="F2415" s="42"/>
      <c r="G2415" s="42"/>
      <c r="H2415" s="42"/>
      <c r="I2415" s="42"/>
      <c r="J2415" s="42"/>
      <c r="K2415" s="42"/>
      <c r="L2415" s="42"/>
      <c r="M2415" s="43"/>
      <c r="N2415" s="44"/>
      <c r="O2415" s="45"/>
      <c r="P2415" s="46"/>
    </row>
    <row r="2416" spans="1:16" ht="9.75" customHeight="1">
      <c r="A2416" s="5"/>
      <c r="B2416" s="40" t="s">
        <v>300</v>
      </c>
      <c r="C2416" s="40"/>
      <c r="D2416" s="41"/>
      <c r="E2416" s="42"/>
      <c r="F2416" s="42"/>
      <c r="G2416" s="42"/>
      <c r="H2416" s="42"/>
      <c r="I2416" s="42"/>
      <c r="J2416" s="42"/>
      <c r="K2416" s="42"/>
      <c r="L2416" s="42"/>
      <c r="M2416" s="43"/>
      <c r="N2416" s="44"/>
      <c r="O2416" s="45"/>
      <c r="P2416" s="46"/>
    </row>
    <row r="2417" spans="1:16" ht="9.75" customHeight="1">
      <c r="A2417" s="5"/>
      <c r="B2417" s="40" t="s">
        <v>301</v>
      </c>
      <c r="C2417" s="40">
        <f aca="true" t="shared" si="229" ref="C2417:M2417">SUM(C2412:C2416)</f>
        <v>32</v>
      </c>
      <c r="D2417" s="41">
        <f t="shared" si="229"/>
        <v>29</v>
      </c>
      <c r="E2417" s="42">
        <f t="shared" si="229"/>
        <v>18</v>
      </c>
      <c r="F2417" s="42">
        <f t="shared" si="229"/>
        <v>13</v>
      </c>
      <c r="G2417" s="42">
        <f t="shared" si="229"/>
        <v>12</v>
      </c>
      <c r="H2417" s="42">
        <f t="shared" si="229"/>
        <v>13</v>
      </c>
      <c r="I2417" s="42">
        <f t="shared" si="229"/>
        <v>17</v>
      </c>
      <c r="J2417" s="42">
        <f t="shared" si="229"/>
        <v>10</v>
      </c>
      <c r="K2417" s="42">
        <f t="shared" si="229"/>
        <v>10</v>
      </c>
      <c r="L2417" s="42">
        <f t="shared" si="229"/>
        <v>12</v>
      </c>
      <c r="M2417" s="43">
        <f t="shared" si="229"/>
        <v>19</v>
      </c>
      <c r="N2417" s="44">
        <f>MIN(D2417:M2417)</f>
        <v>10</v>
      </c>
      <c r="O2417" s="45">
        <f>C2417-N2417</f>
        <v>22</v>
      </c>
      <c r="P2417" s="46">
        <f>O2417/C2417</f>
        <v>0.6875</v>
      </c>
    </row>
    <row r="2418" spans="1:16" ht="9.75" customHeight="1">
      <c r="A2418" s="5"/>
      <c r="B2418" s="40" t="s">
        <v>109</v>
      </c>
      <c r="C2418" s="40">
        <v>3</v>
      </c>
      <c r="D2418" s="41">
        <v>3</v>
      </c>
      <c r="E2418" s="42">
        <v>3</v>
      </c>
      <c r="F2418" s="42">
        <v>1</v>
      </c>
      <c r="G2418" s="42">
        <v>1</v>
      </c>
      <c r="H2418" s="42">
        <v>1</v>
      </c>
      <c r="I2418" s="42">
        <v>2</v>
      </c>
      <c r="J2418" s="42">
        <v>0</v>
      </c>
      <c r="K2418" s="42">
        <v>1</v>
      </c>
      <c r="L2418" s="42">
        <v>1</v>
      </c>
      <c r="M2418" s="43">
        <v>2</v>
      </c>
      <c r="N2418" s="44">
        <f>MIN(D2418:M2418)</f>
        <v>0</v>
      </c>
      <c r="O2418" s="45">
        <f>C2418-N2418</f>
        <v>3</v>
      </c>
      <c r="P2418" s="46">
        <f>O2418/C2418</f>
        <v>1</v>
      </c>
    </row>
    <row r="2419" spans="1:16" ht="9.75" customHeight="1">
      <c r="A2419" s="5"/>
      <c r="B2419" s="40" t="s">
        <v>296</v>
      </c>
      <c r="C2419" s="40"/>
      <c r="D2419" s="41"/>
      <c r="E2419" s="42"/>
      <c r="F2419" s="42"/>
      <c r="G2419" s="42"/>
      <c r="H2419" s="42"/>
      <c r="I2419" s="42"/>
      <c r="J2419" s="42"/>
      <c r="K2419" s="42"/>
      <c r="L2419" s="42"/>
      <c r="M2419" s="43"/>
      <c r="N2419" s="44"/>
      <c r="O2419" s="45"/>
      <c r="P2419" s="46"/>
    </row>
    <row r="2420" spans="1:16" ht="9.75" customHeight="1">
      <c r="A2420" s="5"/>
      <c r="B2420" s="40" t="s">
        <v>297</v>
      </c>
      <c r="C2420" s="40"/>
      <c r="D2420" s="41"/>
      <c r="E2420" s="42"/>
      <c r="F2420" s="42"/>
      <c r="G2420" s="42"/>
      <c r="H2420" s="42"/>
      <c r="I2420" s="42"/>
      <c r="J2420" s="42"/>
      <c r="K2420" s="42"/>
      <c r="L2420" s="42"/>
      <c r="M2420" s="43"/>
      <c r="N2420" s="44"/>
      <c r="O2420" s="45"/>
      <c r="P2420" s="46"/>
    </row>
    <row r="2421" spans="1:16" ht="9.75" customHeight="1">
      <c r="A2421" s="5"/>
      <c r="B2421" s="40" t="s">
        <v>4</v>
      </c>
      <c r="C2421" s="40"/>
      <c r="D2421" s="41"/>
      <c r="E2421" s="42"/>
      <c r="F2421" s="42"/>
      <c r="G2421" s="42"/>
      <c r="H2421" s="42"/>
      <c r="I2421" s="42"/>
      <c r="J2421" s="42"/>
      <c r="K2421" s="42"/>
      <c r="L2421" s="42"/>
      <c r="M2421" s="43"/>
      <c r="N2421" s="44"/>
      <c r="O2421" s="45"/>
      <c r="P2421" s="46"/>
    </row>
    <row r="2422" spans="1:16" ht="9.75" customHeight="1">
      <c r="A2422" s="47"/>
      <c r="B2422" s="48" t="s">
        <v>5</v>
      </c>
      <c r="C2422" s="48">
        <f aca="true" t="shared" si="230" ref="C2422:M2422">SUM(C2407:C2411,C2417:C2421)</f>
        <v>35</v>
      </c>
      <c r="D2422" s="49">
        <f t="shared" si="230"/>
        <v>32</v>
      </c>
      <c r="E2422" s="50">
        <f t="shared" si="230"/>
        <v>21</v>
      </c>
      <c r="F2422" s="50">
        <f t="shared" si="230"/>
        <v>14</v>
      </c>
      <c r="G2422" s="50">
        <f t="shared" si="230"/>
        <v>13</v>
      </c>
      <c r="H2422" s="50">
        <f t="shared" si="230"/>
        <v>14</v>
      </c>
      <c r="I2422" s="50">
        <f t="shared" si="230"/>
        <v>19</v>
      </c>
      <c r="J2422" s="50">
        <f t="shared" si="230"/>
        <v>10</v>
      </c>
      <c r="K2422" s="50">
        <f t="shared" si="230"/>
        <v>11</v>
      </c>
      <c r="L2422" s="50">
        <f t="shared" si="230"/>
        <v>13</v>
      </c>
      <c r="M2422" s="51">
        <f t="shared" si="230"/>
        <v>21</v>
      </c>
      <c r="N2422" s="52">
        <f>MIN(D2422:M2422)</f>
        <v>10</v>
      </c>
      <c r="O2422" s="53">
        <f>C2422-N2422</f>
        <v>25</v>
      </c>
      <c r="P2422" s="54">
        <f>O2422/C2422</f>
        <v>0.7142857142857143</v>
      </c>
    </row>
    <row r="2423" spans="1:16" ht="9.75" customHeight="1">
      <c r="A2423" s="39" t="s">
        <v>151</v>
      </c>
      <c r="B2423" s="55" t="s">
        <v>0</v>
      </c>
      <c r="C2423" s="55">
        <v>10</v>
      </c>
      <c r="D2423" s="56">
        <v>7</v>
      </c>
      <c r="E2423" s="57">
        <v>6</v>
      </c>
      <c r="F2423" s="57">
        <v>5</v>
      </c>
      <c r="G2423" s="57">
        <v>4</v>
      </c>
      <c r="H2423" s="57">
        <v>4</v>
      </c>
      <c r="I2423" s="57">
        <v>5</v>
      </c>
      <c r="J2423" s="57">
        <v>5</v>
      </c>
      <c r="K2423" s="57">
        <v>5</v>
      </c>
      <c r="L2423" s="57">
        <v>6</v>
      </c>
      <c r="M2423" s="58">
        <v>6</v>
      </c>
      <c r="N2423" s="59">
        <f>MIN(D2423:M2423)</f>
        <v>4</v>
      </c>
      <c r="O2423" s="60">
        <f>C2423-N2423</f>
        <v>6</v>
      </c>
      <c r="P2423" s="61">
        <f>O2423/C2423</f>
        <v>0.6</v>
      </c>
    </row>
    <row r="2424" spans="1:16" ht="9.75" customHeight="1">
      <c r="A2424" s="5"/>
      <c r="B2424" s="40" t="s">
        <v>1</v>
      </c>
      <c r="C2424" s="40">
        <v>11</v>
      </c>
      <c r="D2424" s="41">
        <v>4</v>
      </c>
      <c r="E2424" s="42">
        <v>1</v>
      </c>
      <c r="F2424" s="42">
        <v>0</v>
      </c>
      <c r="G2424" s="42">
        <v>0</v>
      </c>
      <c r="H2424" s="42">
        <v>1</v>
      </c>
      <c r="I2424" s="42">
        <v>0</v>
      </c>
      <c r="J2424" s="42">
        <v>0</v>
      </c>
      <c r="K2424" s="42">
        <v>1</v>
      </c>
      <c r="L2424" s="42">
        <v>2</v>
      </c>
      <c r="M2424" s="43">
        <v>5</v>
      </c>
      <c r="N2424" s="44">
        <f>MIN(D2424:M2424)</f>
        <v>0</v>
      </c>
      <c r="O2424" s="45">
        <f>C2424-N2424</f>
        <v>11</v>
      </c>
      <c r="P2424" s="46">
        <f>O2424/C2424</f>
        <v>1</v>
      </c>
    </row>
    <row r="2425" spans="1:16" ht="9.75" customHeight="1">
      <c r="A2425" s="5"/>
      <c r="B2425" s="40" t="s">
        <v>2</v>
      </c>
      <c r="C2425" s="40"/>
      <c r="D2425" s="41"/>
      <c r="E2425" s="42"/>
      <c r="F2425" s="42"/>
      <c r="G2425" s="42"/>
      <c r="H2425" s="42"/>
      <c r="I2425" s="42"/>
      <c r="J2425" s="42"/>
      <c r="K2425" s="42"/>
      <c r="L2425" s="42"/>
      <c r="M2425" s="43"/>
      <c r="N2425" s="44"/>
      <c r="O2425" s="45"/>
      <c r="P2425" s="46"/>
    </row>
    <row r="2426" spans="1:16" ht="9.75" customHeight="1">
      <c r="A2426" s="5"/>
      <c r="B2426" s="40" t="s">
        <v>495</v>
      </c>
      <c r="C2426" s="40"/>
      <c r="D2426" s="41"/>
      <c r="E2426" s="42"/>
      <c r="F2426" s="42"/>
      <c r="G2426" s="42"/>
      <c r="H2426" s="42"/>
      <c r="I2426" s="42"/>
      <c r="J2426" s="42"/>
      <c r="K2426" s="42"/>
      <c r="L2426" s="42"/>
      <c r="M2426" s="43"/>
      <c r="N2426" s="44"/>
      <c r="O2426" s="45"/>
      <c r="P2426" s="46"/>
    </row>
    <row r="2427" spans="1:16" ht="9.75" customHeight="1">
      <c r="A2427" s="5"/>
      <c r="B2427" s="40" t="s">
        <v>3</v>
      </c>
      <c r="C2427" s="40">
        <v>7</v>
      </c>
      <c r="D2427" s="41">
        <v>6</v>
      </c>
      <c r="E2427" s="42">
        <v>5</v>
      </c>
      <c r="F2427" s="42">
        <v>4</v>
      </c>
      <c r="G2427" s="42">
        <v>4</v>
      </c>
      <c r="H2427" s="42">
        <v>4</v>
      </c>
      <c r="I2427" s="42">
        <v>4</v>
      </c>
      <c r="J2427" s="42">
        <v>4</v>
      </c>
      <c r="K2427" s="42">
        <v>4</v>
      </c>
      <c r="L2427" s="42">
        <v>4</v>
      </c>
      <c r="M2427" s="43">
        <v>5</v>
      </c>
      <c r="N2427" s="44">
        <f>MIN(D2427:M2427)</f>
        <v>4</v>
      </c>
      <c r="O2427" s="45">
        <f>C2427-N2427</f>
        <v>3</v>
      </c>
      <c r="P2427" s="46">
        <f>O2427/C2427</f>
        <v>0.42857142857142855</v>
      </c>
    </row>
    <row r="2428" spans="1:16" ht="9.75" customHeight="1">
      <c r="A2428" s="5"/>
      <c r="B2428" s="40" t="s">
        <v>414</v>
      </c>
      <c r="C2428" s="40">
        <v>3</v>
      </c>
      <c r="D2428" s="41">
        <v>3</v>
      </c>
      <c r="E2428" s="42">
        <v>3</v>
      </c>
      <c r="F2428" s="42">
        <v>1</v>
      </c>
      <c r="G2428" s="42">
        <v>0</v>
      </c>
      <c r="H2428" s="42">
        <v>1</v>
      </c>
      <c r="I2428" s="42">
        <v>1</v>
      </c>
      <c r="J2428" s="42">
        <v>0</v>
      </c>
      <c r="K2428" s="42">
        <v>1</v>
      </c>
      <c r="L2428" s="42">
        <v>1</v>
      </c>
      <c r="M2428" s="43">
        <v>1</v>
      </c>
      <c r="N2428" s="44">
        <f>MIN(D2428:M2428)</f>
        <v>0</v>
      </c>
      <c r="O2428" s="45">
        <f>C2428-N2428</f>
        <v>3</v>
      </c>
      <c r="P2428" s="46">
        <f>O2428/C2428</f>
        <v>1</v>
      </c>
    </row>
    <row r="2429" spans="1:16" ht="9.75" customHeight="1">
      <c r="A2429" s="5"/>
      <c r="B2429" s="40" t="s">
        <v>415</v>
      </c>
      <c r="C2429" s="40">
        <v>13</v>
      </c>
      <c r="D2429" s="41">
        <v>11</v>
      </c>
      <c r="E2429" s="42">
        <v>5</v>
      </c>
      <c r="F2429" s="42">
        <v>4</v>
      </c>
      <c r="G2429" s="42">
        <v>3</v>
      </c>
      <c r="H2429" s="42">
        <v>3</v>
      </c>
      <c r="I2429" s="42">
        <v>4</v>
      </c>
      <c r="J2429" s="42">
        <v>3</v>
      </c>
      <c r="K2429" s="42">
        <v>3</v>
      </c>
      <c r="L2429" s="42">
        <v>3</v>
      </c>
      <c r="M2429" s="43">
        <v>6</v>
      </c>
      <c r="N2429" s="44">
        <f>MIN(D2429:M2429)</f>
        <v>3</v>
      </c>
      <c r="O2429" s="45">
        <f>C2429-N2429</f>
        <v>10</v>
      </c>
      <c r="P2429" s="46">
        <f>O2429/C2429</f>
        <v>0.7692307692307693</v>
      </c>
    </row>
    <row r="2430" spans="1:16" ht="9.75" customHeight="1">
      <c r="A2430" s="5"/>
      <c r="B2430" s="40" t="s">
        <v>300</v>
      </c>
      <c r="C2430" s="40"/>
      <c r="D2430" s="41"/>
      <c r="E2430" s="42"/>
      <c r="F2430" s="42"/>
      <c r="G2430" s="42"/>
      <c r="H2430" s="42"/>
      <c r="I2430" s="42"/>
      <c r="J2430" s="42"/>
      <c r="K2430" s="42"/>
      <c r="L2430" s="42"/>
      <c r="M2430" s="43"/>
      <c r="N2430" s="44"/>
      <c r="O2430" s="45"/>
      <c r="P2430" s="46"/>
    </row>
    <row r="2431" spans="1:16" ht="9.75" customHeight="1">
      <c r="A2431" s="5"/>
      <c r="B2431" s="40" t="s">
        <v>300</v>
      </c>
      <c r="C2431" s="40"/>
      <c r="D2431" s="41"/>
      <c r="E2431" s="42"/>
      <c r="F2431" s="42"/>
      <c r="G2431" s="42"/>
      <c r="H2431" s="42"/>
      <c r="I2431" s="42"/>
      <c r="J2431" s="42"/>
      <c r="K2431" s="42"/>
      <c r="L2431" s="42"/>
      <c r="M2431" s="43"/>
      <c r="N2431" s="44"/>
      <c r="O2431" s="45"/>
      <c r="P2431" s="46"/>
    </row>
    <row r="2432" spans="1:16" ht="9.75" customHeight="1">
      <c r="A2432" s="5"/>
      <c r="B2432" s="40" t="s">
        <v>300</v>
      </c>
      <c r="C2432" s="40"/>
      <c r="D2432" s="41"/>
      <c r="E2432" s="42"/>
      <c r="F2432" s="42"/>
      <c r="G2432" s="42"/>
      <c r="H2432" s="42"/>
      <c r="I2432" s="42"/>
      <c r="J2432" s="42"/>
      <c r="K2432" s="42"/>
      <c r="L2432" s="42"/>
      <c r="M2432" s="43"/>
      <c r="N2432" s="44"/>
      <c r="O2432" s="45"/>
      <c r="P2432" s="46"/>
    </row>
    <row r="2433" spans="1:16" ht="9.75" customHeight="1">
      <c r="A2433" s="5"/>
      <c r="B2433" s="40" t="s">
        <v>301</v>
      </c>
      <c r="C2433" s="40">
        <f aca="true" t="shared" si="231" ref="C2433:M2433">SUM(C2428:C2432)</f>
        <v>16</v>
      </c>
      <c r="D2433" s="41">
        <f t="shared" si="231"/>
        <v>14</v>
      </c>
      <c r="E2433" s="42">
        <f t="shared" si="231"/>
        <v>8</v>
      </c>
      <c r="F2433" s="42">
        <f t="shared" si="231"/>
        <v>5</v>
      </c>
      <c r="G2433" s="42">
        <f t="shared" si="231"/>
        <v>3</v>
      </c>
      <c r="H2433" s="42">
        <f t="shared" si="231"/>
        <v>4</v>
      </c>
      <c r="I2433" s="42">
        <f t="shared" si="231"/>
        <v>5</v>
      </c>
      <c r="J2433" s="42">
        <f t="shared" si="231"/>
        <v>3</v>
      </c>
      <c r="K2433" s="42">
        <f t="shared" si="231"/>
        <v>4</v>
      </c>
      <c r="L2433" s="42">
        <f t="shared" si="231"/>
        <v>4</v>
      </c>
      <c r="M2433" s="43">
        <f t="shared" si="231"/>
        <v>7</v>
      </c>
      <c r="N2433" s="44">
        <f>MIN(D2433:M2433)</f>
        <v>3</v>
      </c>
      <c r="O2433" s="45">
        <f>C2433-N2433</f>
        <v>13</v>
      </c>
      <c r="P2433" s="46">
        <f>O2433/C2433</f>
        <v>0.8125</v>
      </c>
    </row>
    <row r="2434" spans="1:16" ht="9.75" customHeight="1">
      <c r="A2434" s="5"/>
      <c r="B2434" s="40" t="s">
        <v>109</v>
      </c>
      <c r="C2434" s="40">
        <v>1</v>
      </c>
      <c r="D2434" s="41">
        <v>0</v>
      </c>
      <c r="E2434" s="42">
        <v>0</v>
      </c>
      <c r="F2434" s="42">
        <v>0</v>
      </c>
      <c r="G2434" s="42">
        <v>0</v>
      </c>
      <c r="H2434" s="42">
        <v>0</v>
      </c>
      <c r="I2434" s="42">
        <v>0</v>
      </c>
      <c r="J2434" s="42">
        <v>0</v>
      </c>
      <c r="K2434" s="42">
        <v>0</v>
      </c>
      <c r="L2434" s="42">
        <v>0</v>
      </c>
      <c r="M2434" s="43">
        <v>1</v>
      </c>
      <c r="N2434" s="44">
        <f>MIN(D2434:M2434)</f>
        <v>0</v>
      </c>
      <c r="O2434" s="45">
        <f>C2434-N2434</f>
        <v>1</v>
      </c>
      <c r="P2434" s="46">
        <f>O2434/C2434</f>
        <v>1</v>
      </c>
    </row>
    <row r="2435" spans="1:16" ht="9.75" customHeight="1">
      <c r="A2435" s="5"/>
      <c r="B2435" s="40" t="s">
        <v>296</v>
      </c>
      <c r="C2435" s="40"/>
      <c r="D2435" s="41"/>
      <c r="E2435" s="42"/>
      <c r="F2435" s="42"/>
      <c r="G2435" s="42"/>
      <c r="H2435" s="42"/>
      <c r="I2435" s="42"/>
      <c r="J2435" s="42"/>
      <c r="K2435" s="42"/>
      <c r="L2435" s="42"/>
      <c r="M2435" s="43"/>
      <c r="N2435" s="44"/>
      <c r="O2435" s="45"/>
      <c r="P2435" s="46"/>
    </row>
    <row r="2436" spans="1:16" ht="9.75" customHeight="1">
      <c r="A2436" s="5"/>
      <c r="B2436" s="40" t="s">
        <v>297</v>
      </c>
      <c r="C2436" s="40"/>
      <c r="D2436" s="41"/>
      <c r="E2436" s="42"/>
      <c r="F2436" s="42"/>
      <c r="G2436" s="42"/>
      <c r="H2436" s="42"/>
      <c r="I2436" s="42"/>
      <c r="J2436" s="42"/>
      <c r="K2436" s="42"/>
      <c r="L2436" s="42"/>
      <c r="M2436" s="43"/>
      <c r="N2436" s="44"/>
      <c r="O2436" s="45"/>
      <c r="P2436" s="46"/>
    </row>
    <row r="2437" spans="1:16" ht="9.75" customHeight="1">
      <c r="A2437" s="5"/>
      <c r="B2437" s="40" t="s">
        <v>4</v>
      </c>
      <c r="C2437" s="40"/>
      <c r="D2437" s="41"/>
      <c r="E2437" s="42"/>
      <c r="F2437" s="42"/>
      <c r="G2437" s="42"/>
      <c r="H2437" s="42"/>
      <c r="I2437" s="42"/>
      <c r="J2437" s="42"/>
      <c r="K2437" s="42"/>
      <c r="L2437" s="42"/>
      <c r="M2437" s="43"/>
      <c r="N2437" s="44"/>
      <c r="O2437" s="45"/>
      <c r="P2437" s="46"/>
    </row>
    <row r="2438" spans="1:16" ht="9.75" customHeight="1">
      <c r="A2438" s="47"/>
      <c r="B2438" s="48" t="s">
        <v>5</v>
      </c>
      <c r="C2438" s="48">
        <f aca="true" t="shared" si="232" ref="C2438:M2438">SUM(C2423:C2427,C2433:C2437)</f>
        <v>45</v>
      </c>
      <c r="D2438" s="49">
        <f t="shared" si="232"/>
        <v>31</v>
      </c>
      <c r="E2438" s="50">
        <f t="shared" si="232"/>
        <v>20</v>
      </c>
      <c r="F2438" s="50">
        <f t="shared" si="232"/>
        <v>14</v>
      </c>
      <c r="G2438" s="50">
        <f t="shared" si="232"/>
        <v>11</v>
      </c>
      <c r="H2438" s="50">
        <f t="shared" si="232"/>
        <v>13</v>
      </c>
      <c r="I2438" s="50">
        <f t="shared" si="232"/>
        <v>14</v>
      </c>
      <c r="J2438" s="50">
        <f t="shared" si="232"/>
        <v>12</v>
      </c>
      <c r="K2438" s="50">
        <f t="shared" si="232"/>
        <v>14</v>
      </c>
      <c r="L2438" s="50">
        <f t="shared" si="232"/>
        <v>16</v>
      </c>
      <c r="M2438" s="51">
        <f t="shared" si="232"/>
        <v>24</v>
      </c>
      <c r="N2438" s="52">
        <f>MIN(D2438:M2438)</f>
        <v>11</v>
      </c>
      <c r="O2438" s="53">
        <f>C2438-N2438</f>
        <v>34</v>
      </c>
      <c r="P2438" s="54">
        <f>O2438/C2438</f>
        <v>0.7555555555555555</v>
      </c>
    </row>
    <row r="2439" spans="1:16" ht="9.75" customHeight="1">
      <c r="A2439" s="39" t="s">
        <v>152</v>
      </c>
      <c r="B2439" s="55" t="s">
        <v>0</v>
      </c>
      <c r="C2439" s="55"/>
      <c r="D2439" s="56"/>
      <c r="E2439" s="57"/>
      <c r="F2439" s="57"/>
      <c r="G2439" s="57"/>
      <c r="H2439" s="57"/>
      <c r="I2439" s="57"/>
      <c r="J2439" s="57"/>
      <c r="K2439" s="57"/>
      <c r="L2439" s="57"/>
      <c r="M2439" s="58"/>
      <c r="N2439" s="59"/>
      <c r="O2439" s="60"/>
      <c r="P2439" s="61"/>
    </row>
    <row r="2440" spans="1:16" ht="9.75" customHeight="1">
      <c r="A2440" s="5"/>
      <c r="B2440" s="40" t="s">
        <v>1</v>
      </c>
      <c r="C2440" s="40"/>
      <c r="D2440" s="41"/>
      <c r="E2440" s="42"/>
      <c r="F2440" s="42"/>
      <c r="G2440" s="42"/>
      <c r="H2440" s="42"/>
      <c r="I2440" s="42"/>
      <c r="J2440" s="42"/>
      <c r="K2440" s="42"/>
      <c r="L2440" s="42"/>
      <c r="M2440" s="43"/>
      <c r="N2440" s="44"/>
      <c r="O2440" s="45"/>
      <c r="P2440" s="46"/>
    </row>
    <row r="2441" spans="1:16" ht="9.75" customHeight="1">
      <c r="A2441" s="5"/>
      <c r="B2441" s="40" t="s">
        <v>2</v>
      </c>
      <c r="C2441" s="40"/>
      <c r="D2441" s="41"/>
      <c r="E2441" s="42"/>
      <c r="F2441" s="42"/>
      <c r="G2441" s="42"/>
      <c r="H2441" s="42"/>
      <c r="I2441" s="42"/>
      <c r="J2441" s="42"/>
      <c r="K2441" s="42"/>
      <c r="L2441" s="42"/>
      <c r="M2441" s="43"/>
      <c r="N2441" s="44"/>
      <c r="O2441" s="45"/>
      <c r="P2441" s="46"/>
    </row>
    <row r="2442" spans="1:16" ht="9.75" customHeight="1">
      <c r="A2442" s="5"/>
      <c r="B2442" s="40" t="s">
        <v>495</v>
      </c>
      <c r="C2442" s="40"/>
      <c r="D2442" s="41"/>
      <c r="E2442" s="42"/>
      <c r="F2442" s="42"/>
      <c r="G2442" s="42"/>
      <c r="H2442" s="42"/>
      <c r="I2442" s="42"/>
      <c r="J2442" s="42"/>
      <c r="K2442" s="42"/>
      <c r="L2442" s="42"/>
      <c r="M2442" s="43"/>
      <c r="N2442" s="44"/>
      <c r="O2442" s="45"/>
      <c r="P2442" s="46"/>
    </row>
    <row r="2443" spans="1:16" ht="9.75" customHeight="1">
      <c r="A2443" s="5"/>
      <c r="B2443" s="40" t="s">
        <v>3</v>
      </c>
      <c r="C2443" s="40">
        <v>1</v>
      </c>
      <c r="D2443" s="41">
        <v>1</v>
      </c>
      <c r="E2443" s="42">
        <v>1</v>
      </c>
      <c r="F2443" s="42">
        <v>1</v>
      </c>
      <c r="G2443" s="42">
        <v>1</v>
      </c>
      <c r="H2443" s="42">
        <v>1</v>
      </c>
      <c r="I2443" s="42">
        <v>0</v>
      </c>
      <c r="J2443" s="42">
        <v>0</v>
      </c>
      <c r="K2443" s="42">
        <v>1</v>
      </c>
      <c r="L2443" s="42">
        <v>1</v>
      </c>
      <c r="M2443" s="43">
        <v>1</v>
      </c>
      <c r="N2443" s="44">
        <f>MIN(D2443:M2443)</f>
        <v>0</v>
      </c>
      <c r="O2443" s="45">
        <f>C2443-N2443</f>
        <v>1</v>
      </c>
      <c r="P2443" s="46">
        <f>O2443/C2443</f>
        <v>1</v>
      </c>
    </row>
    <row r="2444" spans="1:16" ht="9.75" customHeight="1">
      <c r="A2444" s="5"/>
      <c r="B2444" s="40" t="s">
        <v>321</v>
      </c>
      <c r="C2444" s="40">
        <v>2</v>
      </c>
      <c r="D2444" s="41">
        <v>1</v>
      </c>
      <c r="E2444" s="42">
        <v>1</v>
      </c>
      <c r="F2444" s="42">
        <v>1</v>
      </c>
      <c r="G2444" s="42">
        <v>1</v>
      </c>
      <c r="H2444" s="42">
        <v>1</v>
      </c>
      <c r="I2444" s="42">
        <v>1</v>
      </c>
      <c r="J2444" s="42">
        <v>1</v>
      </c>
      <c r="K2444" s="42">
        <v>1</v>
      </c>
      <c r="L2444" s="42">
        <v>1</v>
      </c>
      <c r="M2444" s="43">
        <v>1</v>
      </c>
      <c r="N2444" s="44">
        <f>MIN(D2444:M2444)</f>
        <v>1</v>
      </c>
      <c r="O2444" s="45">
        <f>C2444-N2444</f>
        <v>1</v>
      </c>
      <c r="P2444" s="46">
        <f>O2444/C2444</f>
        <v>0.5</v>
      </c>
    </row>
    <row r="2445" spans="1:16" ht="9.75" customHeight="1">
      <c r="A2445" s="5"/>
      <c r="B2445" s="40" t="s">
        <v>300</v>
      </c>
      <c r="C2445" s="40"/>
      <c r="D2445" s="41"/>
      <c r="E2445" s="42"/>
      <c r="F2445" s="42"/>
      <c r="G2445" s="42"/>
      <c r="H2445" s="42"/>
      <c r="I2445" s="42"/>
      <c r="J2445" s="42"/>
      <c r="K2445" s="42"/>
      <c r="L2445" s="42"/>
      <c r="M2445" s="43"/>
      <c r="N2445" s="44"/>
      <c r="O2445" s="45"/>
      <c r="P2445" s="46"/>
    </row>
    <row r="2446" spans="1:16" ht="9.75" customHeight="1">
      <c r="A2446" s="5"/>
      <c r="B2446" s="40" t="s">
        <v>300</v>
      </c>
      <c r="C2446" s="40"/>
      <c r="D2446" s="41"/>
      <c r="E2446" s="42"/>
      <c r="F2446" s="42"/>
      <c r="G2446" s="42"/>
      <c r="H2446" s="42"/>
      <c r="I2446" s="42"/>
      <c r="J2446" s="42"/>
      <c r="K2446" s="42"/>
      <c r="L2446" s="42"/>
      <c r="M2446" s="43"/>
      <c r="N2446" s="44"/>
      <c r="O2446" s="45"/>
      <c r="P2446" s="46"/>
    </row>
    <row r="2447" spans="1:16" ht="9.75" customHeight="1">
      <c r="A2447" s="5"/>
      <c r="B2447" s="40" t="s">
        <v>300</v>
      </c>
      <c r="C2447" s="40"/>
      <c r="D2447" s="41"/>
      <c r="E2447" s="42"/>
      <c r="F2447" s="42"/>
      <c r="G2447" s="42"/>
      <c r="H2447" s="42"/>
      <c r="I2447" s="42"/>
      <c r="J2447" s="42"/>
      <c r="K2447" s="42"/>
      <c r="L2447" s="42"/>
      <c r="M2447" s="43"/>
      <c r="N2447" s="44"/>
      <c r="O2447" s="45"/>
      <c r="P2447" s="46"/>
    </row>
    <row r="2448" spans="1:16" ht="9.75" customHeight="1">
      <c r="A2448" s="5"/>
      <c r="B2448" s="40" t="s">
        <v>300</v>
      </c>
      <c r="C2448" s="40"/>
      <c r="D2448" s="41"/>
      <c r="E2448" s="42"/>
      <c r="F2448" s="42"/>
      <c r="G2448" s="42"/>
      <c r="H2448" s="42"/>
      <c r="I2448" s="42"/>
      <c r="J2448" s="42"/>
      <c r="K2448" s="42"/>
      <c r="L2448" s="42"/>
      <c r="M2448" s="43"/>
      <c r="N2448" s="44"/>
      <c r="O2448" s="45"/>
      <c r="P2448" s="46"/>
    </row>
    <row r="2449" spans="1:16" ht="9.75" customHeight="1">
      <c r="A2449" s="5"/>
      <c r="B2449" s="40" t="s">
        <v>301</v>
      </c>
      <c r="C2449" s="40">
        <f aca="true" t="shared" si="233" ref="C2449:M2449">SUM(C2444:C2448)</f>
        <v>2</v>
      </c>
      <c r="D2449" s="41">
        <f t="shared" si="233"/>
        <v>1</v>
      </c>
      <c r="E2449" s="42">
        <f t="shared" si="233"/>
        <v>1</v>
      </c>
      <c r="F2449" s="42">
        <f t="shared" si="233"/>
        <v>1</v>
      </c>
      <c r="G2449" s="42">
        <f t="shared" si="233"/>
        <v>1</v>
      </c>
      <c r="H2449" s="42">
        <f t="shared" si="233"/>
        <v>1</v>
      </c>
      <c r="I2449" s="42">
        <f t="shared" si="233"/>
        <v>1</v>
      </c>
      <c r="J2449" s="42">
        <f t="shared" si="233"/>
        <v>1</v>
      </c>
      <c r="K2449" s="42">
        <f t="shared" si="233"/>
        <v>1</v>
      </c>
      <c r="L2449" s="42">
        <f t="shared" si="233"/>
        <v>1</v>
      </c>
      <c r="M2449" s="43">
        <f t="shared" si="233"/>
        <v>1</v>
      </c>
      <c r="N2449" s="44">
        <f>MIN(D2449:M2449)</f>
        <v>1</v>
      </c>
      <c r="O2449" s="45">
        <f>C2449-N2449</f>
        <v>1</v>
      </c>
      <c r="P2449" s="46">
        <f>O2449/C2449</f>
        <v>0.5</v>
      </c>
    </row>
    <row r="2450" spans="1:16" ht="9.75" customHeight="1">
      <c r="A2450" s="5"/>
      <c r="B2450" s="40" t="s">
        <v>109</v>
      </c>
      <c r="C2450" s="40"/>
      <c r="D2450" s="41"/>
      <c r="E2450" s="42"/>
      <c r="F2450" s="42"/>
      <c r="G2450" s="42"/>
      <c r="H2450" s="42"/>
      <c r="I2450" s="42"/>
      <c r="J2450" s="42"/>
      <c r="K2450" s="42"/>
      <c r="L2450" s="42"/>
      <c r="M2450" s="43"/>
      <c r="N2450" s="44"/>
      <c r="O2450" s="45"/>
      <c r="P2450" s="46"/>
    </row>
    <row r="2451" spans="1:16" ht="9.75" customHeight="1">
      <c r="A2451" s="5"/>
      <c r="B2451" s="40" t="s">
        <v>296</v>
      </c>
      <c r="C2451" s="40"/>
      <c r="D2451" s="41"/>
      <c r="E2451" s="42"/>
      <c r="F2451" s="42"/>
      <c r="G2451" s="42"/>
      <c r="H2451" s="42"/>
      <c r="I2451" s="42"/>
      <c r="J2451" s="42"/>
      <c r="K2451" s="42"/>
      <c r="L2451" s="42"/>
      <c r="M2451" s="43"/>
      <c r="N2451" s="44"/>
      <c r="O2451" s="45"/>
      <c r="P2451" s="46"/>
    </row>
    <row r="2452" spans="1:16" ht="9.75" customHeight="1">
      <c r="A2452" s="5"/>
      <c r="B2452" s="40" t="s">
        <v>297</v>
      </c>
      <c r="C2452" s="40">
        <v>8</v>
      </c>
      <c r="D2452" s="41">
        <v>3</v>
      </c>
      <c r="E2452" s="42">
        <v>1</v>
      </c>
      <c r="F2452" s="42">
        <v>0</v>
      </c>
      <c r="G2452" s="42">
        <v>1</v>
      </c>
      <c r="H2452" s="42">
        <v>2</v>
      </c>
      <c r="I2452" s="42">
        <v>2</v>
      </c>
      <c r="J2452" s="42">
        <v>2</v>
      </c>
      <c r="K2452" s="42">
        <v>2</v>
      </c>
      <c r="L2452" s="42">
        <v>3</v>
      </c>
      <c r="M2452" s="43">
        <v>3</v>
      </c>
      <c r="N2452" s="44">
        <f>MIN(D2452:M2452)</f>
        <v>0</v>
      </c>
      <c r="O2452" s="45">
        <f>C2452-N2452</f>
        <v>8</v>
      </c>
      <c r="P2452" s="46">
        <f>O2452/C2452</f>
        <v>1</v>
      </c>
    </row>
    <row r="2453" spans="1:16" ht="9.75" customHeight="1">
      <c r="A2453" s="5"/>
      <c r="B2453" s="40" t="s">
        <v>4</v>
      </c>
      <c r="C2453" s="40"/>
      <c r="D2453" s="41"/>
      <c r="E2453" s="42"/>
      <c r="F2453" s="42"/>
      <c r="G2453" s="42"/>
      <c r="H2453" s="42"/>
      <c r="I2453" s="42"/>
      <c r="J2453" s="42"/>
      <c r="K2453" s="42"/>
      <c r="L2453" s="42"/>
      <c r="M2453" s="43"/>
      <c r="N2453" s="44"/>
      <c r="O2453" s="45"/>
      <c r="P2453" s="46"/>
    </row>
    <row r="2454" spans="1:16" ht="9.75" customHeight="1">
      <c r="A2454" s="47"/>
      <c r="B2454" s="48" t="s">
        <v>5</v>
      </c>
      <c r="C2454" s="48">
        <f aca="true" t="shared" si="234" ref="C2454:M2454">SUM(C2439:C2443,C2449:C2453)</f>
        <v>11</v>
      </c>
      <c r="D2454" s="49">
        <f t="shared" si="234"/>
        <v>5</v>
      </c>
      <c r="E2454" s="50">
        <f t="shared" si="234"/>
        <v>3</v>
      </c>
      <c r="F2454" s="50">
        <f t="shared" si="234"/>
        <v>2</v>
      </c>
      <c r="G2454" s="50">
        <f t="shared" si="234"/>
        <v>3</v>
      </c>
      <c r="H2454" s="50">
        <f t="shared" si="234"/>
        <v>4</v>
      </c>
      <c r="I2454" s="50">
        <f t="shared" si="234"/>
        <v>3</v>
      </c>
      <c r="J2454" s="50">
        <f t="shared" si="234"/>
        <v>3</v>
      </c>
      <c r="K2454" s="50">
        <f t="shared" si="234"/>
        <v>4</v>
      </c>
      <c r="L2454" s="50">
        <f t="shared" si="234"/>
        <v>5</v>
      </c>
      <c r="M2454" s="51">
        <f t="shared" si="234"/>
        <v>5</v>
      </c>
      <c r="N2454" s="52">
        <f>MIN(D2454:M2454)</f>
        <v>2</v>
      </c>
      <c r="O2454" s="53">
        <f>C2454-N2454</f>
        <v>9</v>
      </c>
      <c r="P2454" s="54">
        <f>O2454/C2454</f>
        <v>0.8181818181818182</v>
      </c>
    </row>
    <row r="2455" spans="1:16" ht="9.75" customHeight="1">
      <c r="A2455" s="39" t="s">
        <v>153</v>
      </c>
      <c r="B2455" s="55" t="s">
        <v>0</v>
      </c>
      <c r="C2455" s="55"/>
      <c r="D2455" s="56"/>
      <c r="E2455" s="57"/>
      <c r="F2455" s="57"/>
      <c r="G2455" s="57"/>
      <c r="H2455" s="57"/>
      <c r="I2455" s="57"/>
      <c r="J2455" s="57"/>
      <c r="K2455" s="57"/>
      <c r="L2455" s="57"/>
      <c r="M2455" s="58"/>
      <c r="N2455" s="59"/>
      <c r="O2455" s="60"/>
      <c r="P2455" s="61"/>
    </row>
    <row r="2456" spans="1:16" ht="9.75" customHeight="1">
      <c r="A2456" s="5"/>
      <c r="B2456" s="40" t="s">
        <v>1</v>
      </c>
      <c r="C2456" s="40"/>
      <c r="D2456" s="41"/>
      <c r="E2456" s="42"/>
      <c r="F2456" s="42"/>
      <c r="G2456" s="42"/>
      <c r="H2456" s="42"/>
      <c r="I2456" s="42"/>
      <c r="J2456" s="42"/>
      <c r="K2456" s="42"/>
      <c r="L2456" s="42"/>
      <c r="M2456" s="43"/>
      <c r="N2456" s="44"/>
      <c r="O2456" s="45"/>
      <c r="P2456" s="46"/>
    </row>
    <row r="2457" spans="1:16" ht="9.75" customHeight="1">
      <c r="A2457" s="5"/>
      <c r="B2457" s="40" t="s">
        <v>2</v>
      </c>
      <c r="C2457" s="40"/>
      <c r="D2457" s="41"/>
      <c r="E2457" s="42"/>
      <c r="F2457" s="42"/>
      <c r="G2457" s="42"/>
      <c r="H2457" s="42"/>
      <c r="I2457" s="42"/>
      <c r="J2457" s="42"/>
      <c r="K2457" s="42"/>
      <c r="L2457" s="42"/>
      <c r="M2457" s="43"/>
      <c r="N2457" s="44"/>
      <c r="O2457" s="45"/>
      <c r="P2457" s="46"/>
    </row>
    <row r="2458" spans="1:16" ht="9.75" customHeight="1">
      <c r="A2458" s="5"/>
      <c r="B2458" s="40" t="s">
        <v>495</v>
      </c>
      <c r="C2458" s="40"/>
      <c r="D2458" s="41"/>
      <c r="E2458" s="42"/>
      <c r="F2458" s="42"/>
      <c r="G2458" s="42"/>
      <c r="H2458" s="42"/>
      <c r="I2458" s="42"/>
      <c r="J2458" s="42"/>
      <c r="K2458" s="42"/>
      <c r="L2458" s="42"/>
      <c r="M2458" s="43"/>
      <c r="N2458" s="44"/>
      <c r="O2458" s="45"/>
      <c r="P2458" s="46"/>
    </row>
    <row r="2459" spans="1:16" ht="9.75" customHeight="1">
      <c r="A2459" s="5"/>
      <c r="B2459" s="40" t="s">
        <v>3</v>
      </c>
      <c r="C2459" s="40">
        <v>8</v>
      </c>
      <c r="D2459" s="41">
        <v>4</v>
      </c>
      <c r="E2459" s="42">
        <v>4</v>
      </c>
      <c r="F2459" s="42">
        <v>3</v>
      </c>
      <c r="G2459" s="42">
        <v>3</v>
      </c>
      <c r="H2459" s="42">
        <v>3</v>
      </c>
      <c r="I2459" s="42">
        <v>3</v>
      </c>
      <c r="J2459" s="42">
        <v>2</v>
      </c>
      <c r="K2459" s="42">
        <v>3</v>
      </c>
      <c r="L2459" s="42">
        <v>2</v>
      </c>
      <c r="M2459" s="43">
        <v>2</v>
      </c>
      <c r="N2459" s="44">
        <f>MIN(D2459:M2459)</f>
        <v>2</v>
      </c>
      <c r="O2459" s="45">
        <f>C2459-N2459</f>
        <v>6</v>
      </c>
      <c r="P2459" s="46">
        <f>O2459/C2459</f>
        <v>0.75</v>
      </c>
    </row>
    <row r="2460" spans="1:16" ht="9.75" customHeight="1">
      <c r="A2460" s="5"/>
      <c r="B2460" s="40" t="s">
        <v>322</v>
      </c>
      <c r="C2460" s="40">
        <v>6</v>
      </c>
      <c r="D2460" s="41">
        <v>4</v>
      </c>
      <c r="E2460" s="42">
        <v>4</v>
      </c>
      <c r="F2460" s="42">
        <v>3</v>
      </c>
      <c r="G2460" s="42">
        <v>3</v>
      </c>
      <c r="H2460" s="42">
        <v>4</v>
      </c>
      <c r="I2460" s="42">
        <v>3</v>
      </c>
      <c r="J2460" s="42">
        <v>3</v>
      </c>
      <c r="K2460" s="42">
        <v>4</v>
      </c>
      <c r="L2460" s="42">
        <v>3</v>
      </c>
      <c r="M2460" s="43">
        <v>2</v>
      </c>
      <c r="N2460" s="44">
        <f>MIN(D2460:M2460)</f>
        <v>2</v>
      </c>
      <c r="O2460" s="45">
        <f>C2460-N2460</f>
        <v>4</v>
      </c>
      <c r="P2460" s="46">
        <f>O2460/C2460</f>
        <v>0.6666666666666666</v>
      </c>
    </row>
    <row r="2461" spans="1:16" ht="9.75" customHeight="1">
      <c r="A2461" s="5"/>
      <c r="B2461" s="40" t="s">
        <v>300</v>
      </c>
      <c r="C2461" s="40"/>
      <c r="D2461" s="41"/>
      <c r="E2461" s="42"/>
      <c r="F2461" s="42"/>
      <c r="G2461" s="42"/>
      <c r="H2461" s="42"/>
      <c r="I2461" s="42"/>
      <c r="J2461" s="42"/>
      <c r="K2461" s="42"/>
      <c r="L2461" s="42"/>
      <c r="M2461" s="43"/>
      <c r="N2461" s="44"/>
      <c r="O2461" s="45"/>
      <c r="P2461" s="46"/>
    </row>
    <row r="2462" spans="1:16" ht="9.75" customHeight="1">
      <c r="A2462" s="5"/>
      <c r="B2462" s="40" t="s">
        <v>300</v>
      </c>
      <c r="C2462" s="40"/>
      <c r="D2462" s="41"/>
      <c r="E2462" s="42"/>
      <c r="F2462" s="42"/>
      <c r="G2462" s="42"/>
      <c r="H2462" s="42"/>
      <c r="I2462" s="42"/>
      <c r="J2462" s="42"/>
      <c r="K2462" s="42"/>
      <c r="L2462" s="42"/>
      <c r="M2462" s="43"/>
      <c r="N2462" s="44"/>
      <c r="O2462" s="45"/>
      <c r="P2462" s="46"/>
    </row>
    <row r="2463" spans="1:16" ht="9.75" customHeight="1">
      <c r="A2463" s="5"/>
      <c r="B2463" s="40" t="s">
        <v>300</v>
      </c>
      <c r="C2463" s="40"/>
      <c r="D2463" s="41"/>
      <c r="E2463" s="42"/>
      <c r="F2463" s="42"/>
      <c r="G2463" s="42"/>
      <c r="H2463" s="42"/>
      <c r="I2463" s="42"/>
      <c r="J2463" s="42"/>
      <c r="K2463" s="42"/>
      <c r="L2463" s="42"/>
      <c r="M2463" s="43"/>
      <c r="N2463" s="44"/>
      <c r="O2463" s="45"/>
      <c r="P2463" s="46"/>
    </row>
    <row r="2464" spans="1:16" ht="9.75" customHeight="1">
      <c r="A2464" s="5"/>
      <c r="B2464" s="40" t="s">
        <v>300</v>
      </c>
      <c r="C2464" s="40"/>
      <c r="D2464" s="41"/>
      <c r="E2464" s="42"/>
      <c r="F2464" s="42"/>
      <c r="G2464" s="42"/>
      <c r="H2464" s="42"/>
      <c r="I2464" s="42"/>
      <c r="J2464" s="42"/>
      <c r="K2464" s="42"/>
      <c r="L2464" s="42"/>
      <c r="M2464" s="43"/>
      <c r="N2464" s="44"/>
      <c r="O2464" s="45"/>
      <c r="P2464" s="46"/>
    </row>
    <row r="2465" spans="1:16" ht="9.75" customHeight="1">
      <c r="A2465" s="5"/>
      <c r="B2465" s="40" t="s">
        <v>301</v>
      </c>
      <c r="C2465" s="40">
        <f aca="true" t="shared" si="235" ref="C2465:M2465">SUM(C2460:C2464)</f>
        <v>6</v>
      </c>
      <c r="D2465" s="41">
        <f t="shared" si="235"/>
        <v>4</v>
      </c>
      <c r="E2465" s="42">
        <f t="shared" si="235"/>
        <v>4</v>
      </c>
      <c r="F2465" s="42">
        <f t="shared" si="235"/>
        <v>3</v>
      </c>
      <c r="G2465" s="42">
        <f t="shared" si="235"/>
        <v>3</v>
      </c>
      <c r="H2465" s="42">
        <f t="shared" si="235"/>
        <v>4</v>
      </c>
      <c r="I2465" s="42">
        <f t="shared" si="235"/>
        <v>3</v>
      </c>
      <c r="J2465" s="42">
        <f t="shared" si="235"/>
        <v>3</v>
      </c>
      <c r="K2465" s="42">
        <f t="shared" si="235"/>
        <v>4</v>
      </c>
      <c r="L2465" s="42">
        <f t="shared" si="235"/>
        <v>3</v>
      </c>
      <c r="M2465" s="43">
        <f t="shared" si="235"/>
        <v>2</v>
      </c>
      <c r="N2465" s="44">
        <f>MIN(D2465:M2465)</f>
        <v>2</v>
      </c>
      <c r="O2465" s="45">
        <f>C2465-N2465</f>
        <v>4</v>
      </c>
      <c r="P2465" s="46">
        <f>O2465/C2465</f>
        <v>0.6666666666666666</v>
      </c>
    </row>
    <row r="2466" spans="1:16" ht="9.75" customHeight="1">
      <c r="A2466" s="5"/>
      <c r="B2466" s="40" t="s">
        <v>109</v>
      </c>
      <c r="C2466" s="40">
        <v>1</v>
      </c>
      <c r="D2466" s="41">
        <v>0</v>
      </c>
      <c r="E2466" s="42">
        <v>0</v>
      </c>
      <c r="F2466" s="42">
        <v>0</v>
      </c>
      <c r="G2466" s="42">
        <v>0</v>
      </c>
      <c r="H2466" s="42">
        <v>0</v>
      </c>
      <c r="I2466" s="42">
        <v>0</v>
      </c>
      <c r="J2466" s="42">
        <v>0</v>
      </c>
      <c r="K2466" s="42">
        <v>0</v>
      </c>
      <c r="L2466" s="42">
        <v>0</v>
      </c>
      <c r="M2466" s="43">
        <v>0</v>
      </c>
      <c r="N2466" s="44">
        <f>MIN(D2466:M2466)</f>
        <v>0</v>
      </c>
      <c r="O2466" s="45">
        <f>C2466-N2466</f>
        <v>1</v>
      </c>
      <c r="P2466" s="46">
        <f>O2466/C2466</f>
        <v>1</v>
      </c>
    </row>
    <row r="2467" spans="1:16" ht="9.75" customHeight="1">
      <c r="A2467" s="5"/>
      <c r="B2467" s="40" t="s">
        <v>296</v>
      </c>
      <c r="C2467" s="40"/>
      <c r="D2467" s="41"/>
      <c r="E2467" s="42"/>
      <c r="F2467" s="42"/>
      <c r="G2467" s="42"/>
      <c r="H2467" s="42"/>
      <c r="I2467" s="42"/>
      <c r="J2467" s="42"/>
      <c r="K2467" s="42"/>
      <c r="L2467" s="42"/>
      <c r="M2467" s="43"/>
      <c r="N2467" s="44"/>
      <c r="O2467" s="45"/>
      <c r="P2467" s="46"/>
    </row>
    <row r="2468" spans="1:16" ht="9.75" customHeight="1">
      <c r="A2468" s="5"/>
      <c r="B2468" s="40" t="s">
        <v>297</v>
      </c>
      <c r="C2468" s="40"/>
      <c r="D2468" s="41"/>
      <c r="E2468" s="42"/>
      <c r="F2468" s="42"/>
      <c r="G2468" s="42"/>
      <c r="H2468" s="42"/>
      <c r="I2468" s="42"/>
      <c r="J2468" s="42"/>
      <c r="K2468" s="42"/>
      <c r="L2468" s="42"/>
      <c r="M2468" s="43"/>
      <c r="N2468" s="44"/>
      <c r="O2468" s="45"/>
      <c r="P2468" s="46"/>
    </row>
    <row r="2469" spans="1:16" ht="9.75" customHeight="1">
      <c r="A2469" s="5"/>
      <c r="B2469" s="40" t="s">
        <v>4</v>
      </c>
      <c r="C2469" s="40"/>
      <c r="D2469" s="41"/>
      <c r="E2469" s="42"/>
      <c r="F2469" s="42"/>
      <c r="G2469" s="42"/>
      <c r="H2469" s="42"/>
      <c r="I2469" s="42"/>
      <c r="J2469" s="42"/>
      <c r="K2469" s="42"/>
      <c r="L2469" s="42"/>
      <c r="M2469" s="43"/>
      <c r="N2469" s="44"/>
      <c r="O2469" s="45"/>
      <c r="P2469" s="46"/>
    </row>
    <row r="2470" spans="1:16" ht="9.75" customHeight="1">
      <c r="A2470" s="47"/>
      <c r="B2470" s="48" t="s">
        <v>5</v>
      </c>
      <c r="C2470" s="48">
        <f aca="true" t="shared" si="236" ref="C2470:M2470">SUM(C2455:C2459,C2465:C2469)</f>
        <v>15</v>
      </c>
      <c r="D2470" s="49">
        <f t="shared" si="236"/>
        <v>8</v>
      </c>
      <c r="E2470" s="50">
        <f t="shared" si="236"/>
        <v>8</v>
      </c>
      <c r="F2470" s="50">
        <f t="shared" si="236"/>
        <v>6</v>
      </c>
      <c r="G2470" s="50">
        <f t="shared" si="236"/>
        <v>6</v>
      </c>
      <c r="H2470" s="50">
        <f t="shared" si="236"/>
        <v>7</v>
      </c>
      <c r="I2470" s="50">
        <f t="shared" si="236"/>
        <v>6</v>
      </c>
      <c r="J2470" s="50">
        <f t="shared" si="236"/>
        <v>5</v>
      </c>
      <c r="K2470" s="50">
        <f t="shared" si="236"/>
        <v>7</v>
      </c>
      <c r="L2470" s="50">
        <f t="shared" si="236"/>
        <v>5</v>
      </c>
      <c r="M2470" s="51">
        <f t="shared" si="236"/>
        <v>4</v>
      </c>
      <c r="N2470" s="52">
        <f>MIN(D2470:M2470)</f>
        <v>4</v>
      </c>
      <c r="O2470" s="53">
        <f>C2470-N2470</f>
        <v>11</v>
      </c>
      <c r="P2470" s="54">
        <f>O2470/C2470</f>
        <v>0.7333333333333333</v>
      </c>
    </row>
    <row r="2471" spans="1:16" ht="9.75" customHeight="1">
      <c r="A2471" s="39" t="s">
        <v>154</v>
      </c>
      <c r="B2471" s="55" t="s">
        <v>0</v>
      </c>
      <c r="C2471" s="55"/>
      <c r="D2471" s="56"/>
      <c r="E2471" s="57"/>
      <c r="F2471" s="57"/>
      <c r="G2471" s="57"/>
      <c r="H2471" s="57"/>
      <c r="I2471" s="57"/>
      <c r="J2471" s="57"/>
      <c r="K2471" s="57"/>
      <c r="L2471" s="57"/>
      <c r="M2471" s="58"/>
      <c r="N2471" s="59"/>
      <c r="O2471" s="60"/>
      <c r="P2471" s="61"/>
    </row>
    <row r="2472" spans="1:16" ht="9.75" customHeight="1">
      <c r="A2472" s="5"/>
      <c r="B2472" s="40" t="s">
        <v>1</v>
      </c>
      <c r="C2472" s="40"/>
      <c r="D2472" s="41"/>
      <c r="E2472" s="42"/>
      <c r="F2472" s="42"/>
      <c r="G2472" s="42"/>
      <c r="H2472" s="42"/>
      <c r="I2472" s="42"/>
      <c r="J2472" s="42"/>
      <c r="K2472" s="42"/>
      <c r="L2472" s="42"/>
      <c r="M2472" s="43"/>
      <c r="N2472" s="44"/>
      <c r="O2472" s="45"/>
      <c r="P2472" s="46"/>
    </row>
    <row r="2473" spans="1:16" ht="9.75" customHeight="1">
      <c r="A2473" s="5"/>
      <c r="B2473" s="40" t="s">
        <v>2</v>
      </c>
      <c r="C2473" s="40"/>
      <c r="D2473" s="41"/>
      <c r="E2473" s="42"/>
      <c r="F2473" s="42"/>
      <c r="G2473" s="42"/>
      <c r="H2473" s="42"/>
      <c r="I2473" s="42"/>
      <c r="J2473" s="42"/>
      <c r="K2473" s="42"/>
      <c r="L2473" s="42"/>
      <c r="M2473" s="43"/>
      <c r="N2473" s="44"/>
      <c r="O2473" s="45"/>
      <c r="P2473" s="46"/>
    </row>
    <row r="2474" spans="1:16" ht="9.75" customHeight="1">
      <c r="A2474" s="5"/>
      <c r="B2474" s="40" t="s">
        <v>495</v>
      </c>
      <c r="C2474" s="40">
        <v>3</v>
      </c>
      <c r="D2474" s="41">
        <v>1</v>
      </c>
      <c r="E2474" s="42">
        <v>0</v>
      </c>
      <c r="F2474" s="42">
        <v>0</v>
      </c>
      <c r="G2474" s="42">
        <v>0</v>
      </c>
      <c r="H2474" s="42">
        <v>1</v>
      </c>
      <c r="I2474" s="42">
        <v>0</v>
      </c>
      <c r="J2474" s="42">
        <v>0</v>
      </c>
      <c r="K2474" s="42">
        <v>0</v>
      </c>
      <c r="L2474" s="42">
        <v>1</v>
      </c>
      <c r="M2474" s="43">
        <v>1</v>
      </c>
      <c r="N2474" s="44">
        <f>MIN(D2474:M2474)</f>
        <v>0</v>
      </c>
      <c r="O2474" s="45">
        <f>C2474-N2474</f>
        <v>3</v>
      </c>
      <c r="P2474" s="46">
        <f>O2474/C2474</f>
        <v>1</v>
      </c>
    </row>
    <row r="2475" spans="1:16" ht="9.75" customHeight="1">
      <c r="A2475" s="5"/>
      <c r="B2475" s="40" t="s">
        <v>3</v>
      </c>
      <c r="C2475" s="40">
        <v>34</v>
      </c>
      <c r="D2475" s="41">
        <v>24</v>
      </c>
      <c r="E2475" s="42">
        <v>18</v>
      </c>
      <c r="F2475" s="42">
        <v>16</v>
      </c>
      <c r="G2475" s="42">
        <v>15</v>
      </c>
      <c r="H2475" s="42">
        <v>16</v>
      </c>
      <c r="I2475" s="42">
        <v>17</v>
      </c>
      <c r="J2475" s="42">
        <v>15</v>
      </c>
      <c r="K2475" s="42">
        <v>16</v>
      </c>
      <c r="L2475" s="42">
        <v>16</v>
      </c>
      <c r="M2475" s="43">
        <v>16</v>
      </c>
      <c r="N2475" s="44">
        <f>MIN(D2475:M2475)</f>
        <v>15</v>
      </c>
      <c r="O2475" s="45">
        <f>C2475-N2475</f>
        <v>19</v>
      </c>
      <c r="P2475" s="46">
        <f>O2475/C2475</f>
        <v>0.5588235294117647</v>
      </c>
    </row>
    <row r="2476" spans="1:16" ht="9.75" customHeight="1">
      <c r="A2476" s="5"/>
      <c r="B2476" s="40" t="s">
        <v>416</v>
      </c>
      <c r="C2476" s="40">
        <v>8</v>
      </c>
      <c r="D2476" s="41">
        <v>4</v>
      </c>
      <c r="E2476" s="42">
        <v>4</v>
      </c>
      <c r="F2476" s="42">
        <v>5</v>
      </c>
      <c r="G2476" s="42">
        <v>5</v>
      </c>
      <c r="H2476" s="42">
        <v>5</v>
      </c>
      <c r="I2476" s="42">
        <v>5</v>
      </c>
      <c r="J2476" s="42">
        <v>5</v>
      </c>
      <c r="K2476" s="42">
        <v>6</v>
      </c>
      <c r="L2476" s="42">
        <v>5</v>
      </c>
      <c r="M2476" s="43">
        <v>5</v>
      </c>
      <c r="N2476" s="44">
        <f>MIN(D2476:M2476)</f>
        <v>4</v>
      </c>
      <c r="O2476" s="45">
        <f>C2476-N2476</f>
        <v>4</v>
      </c>
      <c r="P2476" s="46">
        <f>O2476/C2476</f>
        <v>0.5</v>
      </c>
    </row>
    <row r="2477" spans="1:16" ht="9.75" customHeight="1">
      <c r="A2477" s="5"/>
      <c r="B2477" s="40" t="s">
        <v>322</v>
      </c>
      <c r="C2477" s="40">
        <v>2</v>
      </c>
      <c r="D2477" s="41">
        <v>1</v>
      </c>
      <c r="E2477" s="42">
        <v>1</v>
      </c>
      <c r="F2477" s="42">
        <v>1</v>
      </c>
      <c r="G2477" s="42">
        <v>1</v>
      </c>
      <c r="H2477" s="42">
        <v>1</v>
      </c>
      <c r="I2477" s="42">
        <v>1</v>
      </c>
      <c r="J2477" s="42">
        <v>1</v>
      </c>
      <c r="K2477" s="42">
        <v>1</v>
      </c>
      <c r="L2477" s="42">
        <v>1</v>
      </c>
      <c r="M2477" s="43">
        <v>1</v>
      </c>
      <c r="N2477" s="44">
        <f>MIN(D2477:M2477)</f>
        <v>1</v>
      </c>
      <c r="O2477" s="45">
        <f>C2477-N2477</f>
        <v>1</v>
      </c>
      <c r="P2477" s="46">
        <f>O2477/C2477</f>
        <v>0.5</v>
      </c>
    </row>
    <row r="2478" spans="1:16" ht="9.75" customHeight="1">
      <c r="A2478" s="5"/>
      <c r="B2478" s="40" t="s">
        <v>300</v>
      </c>
      <c r="C2478" s="40"/>
      <c r="D2478" s="41"/>
      <c r="E2478" s="42"/>
      <c r="F2478" s="42"/>
      <c r="G2478" s="42"/>
      <c r="H2478" s="42"/>
      <c r="I2478" s="42"/>
      <c r="J2478" s="42"/>
      <c r="K2478" s="42"/>
      <c r="L2478" s="42"/>
      <c r="M2478" s="43"/>
      <c r="N2478" s="44"/>
      <c r="O2478" s="45"/>
      <c r="P2478" s="46"/>
    </row>
    <row r="2479" spans="1:16" ht="9.75" customHeight="1">
      <c r="A2479" s="5"/>
      <c r="B2479" s="40" t="s">
        <v>300</v>
      </c>
      <c r="C2479" s="40"/>
      <c r="D2479" s="41"/>
      <c r="E2479" s="42"/>
      <c r="F2479" s="42"/>
      <c r="G2479" s="42"/>
      <c r="H2479" s="42"/>
      <c r="I2479" s="42"/>
      <c r="J2479" s="42"/>
      <c r="K2479" s="42"/>
      <c r="L2479" s="42"/>
      <c r="M2479" s="43"/>
      <c r="N2479" s="44"/>
      <c r="O2479" s="45"/>
      <c r="P2479" s="46"/>
    </row>
    <row r="2480" spans="1:16" ht="9.75" customHeight="1">
      <c r="A2480" s="5"/>
      <c r="B2480" s="40" t="s">
        <v>300</v>
      </c>
      <c r="C2480" s="40"/>
      <c r="D2480" s="41"/>
      <c r="E2480" s="42"/>
      <c r="F2480" s="42"/>
      <c r="G2480" s="42"/>
      <c r="H2480" s="42"/>
      <c r="I2480" s="42"/>
      <c r="J2480" s="42"/>
      <c r="K2480" s="42"/>
      <c r="L2480" s="42"/>
      <c r="M2480" s="43"/>
      <c r="N2480" s="44"/>
      <c r="O2480" s="45"/>
      <c r="P2480" s="46"/>
    </row>
    <row r="2481" spans="1:16" ht="9.75" customHeight="1">
      <c r="A2481" s="5"/>
      <c r="B2481" s="40" t="s">
        <v>301</v>
      </c>
      <c r="C2481" s="40">
        <f aca="true" t="shared" si="237" ref="C2481:M2481">SUM(C2476:C2480)</f>
        <v>10</v>
      </c>
      <c r="D2481" s="41">
        <f t="shared" si="237"/>
        <v>5</v>
      </c>
      <c r="E2481" s="42">
        <f t="shared" si="237"/>
        <v>5</v>
      </c>
      <c r="F2481" s="42">
        <f t="shared" si="237"/>
        <v>6</v>
      </c>
      <c r="G2481" s="42">
        <f t="shared" si="237"/>
        <v>6</v>
      </c>
      <c r="H2481" s="42">
        <f t="shared" si="237"/>
        <v>6</v>
      </c>
      <c r="I2481" s="42">
        <f t="shared" si="237"/>
        <v>6</v>
      </c>
      <c r="J2481" s="42">
        <f t="shared" si="237"/>
        <v>6</v>
      </c>
      <c r="K2481" s="42">
        <f t="shared" si="237"/>
        <v>7</v>
      </c>
      <c r="L2481" s="42">
        <f t="shared" si="237"/>
        <v>6</v>
      </c>
      <c r="M2481" s="43">
        <f t="shared" si="237"/>
        <v>6</v>
      </c>
      <c r="N2481" s="44">
        <f>MIN(D2481:M2481)</f>
        <v>5</v>
      </c>
      <c r="O2481" s="45">
        <f>C2481-N2481</f>
        <v>5</v>
      </c>
      <c r="P2481" s="46">
        <f>O2481/C2481</f>
        <v>0.5</v>
      </c>
    </row>
    <row r="2482" spans="1:16" ht="9.75" customHeight="1">
      <c r="A2482" s="5"/>
      <c r="B2482" s="40" t="s">
        <v>109</v>
      </c>
      <c r="C2482" s="40">
        <v>4</v>
      </c>
      <c r="D2482" s="41">
        <v>0</v>
      </c>
      <c r="E2482" s="42">
        <v>0</v>
      </c>
      <c r="F2482" s="42">
        <v>0</v>
      </c>
      <c r="G2482" s="42">
        <v>0</v>
      </c>
      <c r="H2482" s="42">
        <v>0</v>
      </c>
      <c r="I2482" s="42">
        <v>0</v>
      </c>
      <c r="J2482" s="42">
        <v>1</v>
      </c>
      <c r="K2482" s="42">
        <v>0</v>
      </c>
      <c r="L2482" s="42">
        <v>1</v>
      </c>
      <c r="M2482" s="43">
        <v>2</v>
      </c>
      <c r="N2482" s="44">
        <f>MIN(D2482:M2482)</f>
        <v>0</v>
      </c>
      <c r="O2482" s="45">
        <f>C2482-N2482</f>
        <v>4</v>
      </c>
      <c r="P2482" s="46">
        <f>O2482/C2482</f>
        <v>1</v>
      </c>
    </row>
    <row r="2483" spans="1:16" ht="9.75" customHeight="1">
      <c r="A2483" s="5"/>
      <c r="B2483" s="40" t="s">
        <v>296</v>
      </c>
      <c r="C2483" s="40"/>
      <c r="D2483" s="41"/>
      <c r="E2483" s="42"/>
      <c r="F2483" s="42"/>
      <c r="G2483" s="42"/>
      <c r="H2483" s="42"/>
      <c r="I2483" s="42"/>
      <c r="J2483" s="42"/>
      <c r="K2483" s="42"/>
      <c r="L2483" s="42"/>
      <c r="M2483" s="43"/>
      <c r="N2483" s="44"/>
      <c r="O2483" s="45"/>
      <c r="P2483" s="46"/>
    </row>
    <row r="2484" spans="1:16" ht="9.75" customHeight="1">
      <c r="A2484" s="5"/>
      <c r="B2484" s="40" t="s">
        <v>297</v>
      </c>
      <c r="C2484" s="40"/>
      <c r="D2484" s="41"/>
      <c r="E2484" s="42"/>
      <c r="F2484" s="42"/>
      <c r="G2484" s="42"/>
      <c r="H2484" s="42"/>
      <c r="I2484" s="42"/>
      <c r="J2484" s="42"/>
      <c r="K2484" s="42"/>
      <c r="L2484" s="42"/>
      <c r="M2484" s="43"/>
      <c r="N2484" s="44"/>
      <c r="O2484" s="45"/>
      <c r="P2484" s="46"/>
    </row>
    <row r="2485" spans="1:16" ht="9.75" customHeight="1">
      <c r="A2485" s="5"/>
      <c r="B2485" s="40" t="s">
        <v>4</v>
      </c>
      <c r="C2485" s="40"/>
      <c r="D2485" s="41"/>
      <c r="E2485" s="42"/>
      <c r="F2485" s="42"/>
      <c r="G2485" s="42"/>
      <c r="H2485" s="42"/>
      <c r="I2485" s="42"/>
      <c r="J2485" s="42"/>
      <c r="K2485" s="42"/>
      <c r="L2485" s="42"/>
      <c r="M2485" s="43"/>
      <c r="N2485" s="44"/>
      <c r="O2485" s="45"/>
      <c r="P2485" s="46"/>
    </row>
    <row r="2486" spans="1:16" ht="9.75" customHeight="1">
      <c r="A2486" s="47"/>
      <c r="B2486" s="48" t="s">
        <v>5</v>
      </c>
      <c r="C2486" s="48">
        <f aca="true" t="shared" si="238" ref="C2486:M2486">SUM(C2471:C2475,C2481:C2485)</f>
        <v>51</v>
      </c>
      <c r="D2486" s="49">
        <f t="shared" si="238"/>
        <v>30</v>
      </c>
      <c r="E2486" s="50">
        <f t="shared" si="238"/>
        <v>23</v>
      </c>
      <c r="F2486" s="50">
        <f t="shared" si="238"/>
        <v>22</v>
      </c>
      <c r="G2486" s="50">
        <f t="shared" si="238"/>
        <v>21</v>
      </c>
      <c r="H2486" s="50">
        <f t="shared" si="238"/>
        <v>23</v>
      </c>
      <c r="I2486" s="50">
        <f t="shared" si="238"/>
        <v>23</v>
      </c>
      <c r="J2486" s="50">
        <f t="shared" si="238"/>
        <v>22</v>
      </c>
      <c r="K2486" s="50">
        <f t="shared" si="238"/>
        <v>23</v>
      </c>
      <c r="L2486" s="50">
        <f t="shared" si="238"/>
        <v>24</v>
      </c>
      <c r="M2486" s="51">
        <f t="shared" si="238"/>
        <v>25</v>
      </c>
      <c r="N2486" s="52">
        <f>MIN(D2486:M2486)</f>
        <v>21</v>
      </c>
      <c r="O2486" s="53">
        <f>C2486-N2486</f>
        <v>30</v>
      </c>
      <c r="P2486" s="54">
        <f>O2486/C2486</f>
        <v>0.5882352941176471</v>
      </c>
    </row>
    <row r="2487" spans="1:16" ht="9.75" customHeight="1">
      <c r="A2487" s="39" t="s">
        <v>155</v>
      </c>
      <c r="B2487" s="55" t="s">
        <v>0</v>
      </c>
      <c r="C2487" s="55">
        <v>18</v>
      </c>
      <c r="D2487" s="56">
        <v>0</v>
      </c>
      <c r="E2487" s="57">
        <v>0</v>
      </c>
      <c r="F2487" s="57">
        <v>1</v>
      </c>
      <c r="G2487" s="57">
        <v>0</v>
      </c>
      <c r="H2487" s="57">
        <v>1</v>
      </c>
      <c r="I2487" s="57">
        <v>1</v>
      </c>
      <c r="J2487" s="57">
        <v>0</v>
      </c>
      <c r="K2487" s="57">
        <v>2</v>
      </c>
      <c r="L2487" s="57">
        <v>5</v>
      </c>
      <c r="M2487" s="58">
        <v>8</v>
      </c>
      <c r="N2487" s="59">
        <f>MIN(D2487:M2487)</f>
        <v>0</v>
      </c>
      <c r="O2487" s="60">
        <f>C2487-N2487</f>
        <v>18</v>
      </c>
      <c r="P2487" s="61">
        <f>O2487/C2487</f>
        <v>1</v>
      </c>
    </row>
    <row r="2488" spans="1:16" ht="9.75" customHeight="1">
      <c r="A2488" s="5"/>
      <c r="B2488" s="40" t="s">
        <v>1</v>
      </c>
      <c r="C2488" s="40"/>
      <c r="D2488" s="41"/>
      <c r="E2488" s="42"/>
      <c r="F2488" s="42"/>
      <c r="G2488" s="42"/>
      <c r="H2488" s="42"/>
      <c r="I2488" s="42"/>
      <c r="J2488" s="42"/>
      <c r="K2488" s="42"/>
      <c r="L2488" s="42"/>
      <c r="M2488" s="43"/>
      <c r="N2488" s="44"/>
      <c r="O2488" s="45"/>
      <c r="P2488" s="46"/>
    </row>
    <row r="2489" spans="1:16" ht="9.75" customHeight="1">
      <c r="A2489" s="5"/>
      <c r="B2489" s="40" t="s">
        <v>2</v>
      </c>
      <c r="C2489" s="40"/>
      <c r="D2489" s="41"/>
      <c r="E2489" s="42"/>
      <c r="F2489" s="42"/>
      <c r="G2489" s="42"/>
      <c r="H2489" s="42"/>
      <c r="I2489" s="42"/>
      <c r="J2489" s="42"/>
      <c r="K2489" s="42"/>
      <c r="L2489" s="42"/>
      <c r="M2489" s="43"/>
      <c r="N2489" s="44"/>
      <c r="O2489" s="45"/>
      <c r="P2489" s="46"/>
    </row>
    <row r="2490" spans="1:16" ht="9.75" customHeight="1">
      <c r="A2490" s="5"/>
      <c r="B2490" s="40" t="s">
        <v>495</v>
      </c>
      <c r="C2490" s="40"/>
      <c r="D2490" s="41"/>
      <c r="E2490" s="42"/>
      <c r="F2490" s="42"/>
      <c r="G2490" s="42"/>
      <c r="H2490" s="42"/>
      <c r="I2490" s="42"/>
      <c r="J2490" s="42"/>
      <c r="K2490" s="42"/>
      <c r="L2490" s="42"/>
      <c r="M2490" s="43"/>
      <c r="N2490" s="44"/>
      <c r="O2490" s="45"/>
      <c r="P2490" s="46"/>
    </row>
    <row r="2491" spans="1:16" ht="9.75" customHeight="1">
      <c r="A2491" s="5"/>
      <c r="B2491" s="40" t="s">
        <v>3</v>
      </c>
      <c r="C2491" s="40">
        <v>22</v>
      </c>
      <c r="D2491" s="41">
        <v>16</v>
      </c>
      <c r="E2491" s="42">
        <v>12</v>
      </c>
      <c r="F2491" s="42">
        <v>10</v>
      </c>
      <c r="G2491" s="42">
        <v>10</v>
      </c>
      <c r="H2491" s="42">
        <v>10</v>
      </c>
      <c r="I2491" s="42">
        <v>11</v>
      </c>
      <c r="J2491" s="42">
        <v>8</v>
      </c>
      <c r="K2491" s="42">
        <v>8</v>
      </c>
      <c r="L2491" s="42">
        <v>8</v>
      </c>
      <c r="M2491" s="43">
        <v>9</v>
      </c>
      <c r="N2491" s="44">
        <f>MIN(D2491:M2491)</f>
        <v>8</v>
      </c>
      <c r="O2491" s="45">
        <f>C2491-N2491</f>
        <v>14</v>
      </c>
      <c r="P2491" s="46">
        <f>O2491/C2491</f>
        <v>0.6363636363636364</v>
      </c>
    </row>
    <row r="2492" spans="1:16" ht="9.75" customHeight="1">
      <c r="A2492" s="5"/>
      <c r="B2492" s="40" t="s">
        <v>300</v>
      </c>
      <c r="C2492" s="40"/>
      <c r="D2492" s="41"/>
      <c r="E2492" s="42"/>
      <c r="F2492" s="42"/>
      <c r="G2492" s="42"/>
      <c r="H2492" s="42"/>
      <c r="I2492" s="42"/>
      <c r="J2492" s="42"/>
      <c r="K2492" s="42"/>
      <c r="L2492" s="42"/>
      <c r="M2492" s="43"/>
      <c r="N2492" s="44"/>
      <c r="O2492" s="45"/>
      <c r="P2492" s="46"/>
    </row>
    <row r="2493" spans="1:16" ht="9.75" customHeight="1">
      <c r="A2493" s="5"/>
      <c r="B2493" s="40" t="s">
        <v>300</v>
      </c>
      <c r="C2493" s="40"/>
      <c r="D2493" s="41"/>
      <c r="E2493" s="42"/>
      <c r="F2493" s="42"/>
      <c r="G2493" s="42"/>
      <c r="H2493" s="42"/>
      <c r="I2493" s="42"/>
      <c r="J2493" s="42"/>
      <c r="K2493" s="42"/>
      <c r="L2493" s="42"/>
      <c r="M2493" s="43"/>
      <c r="N2493" s="44"/>
      <c r="O2493" s="45"/>
      <c r="P2493" s="46"/>
    </row>
    <row r="2494" spans="1:16" ht="9.75" customHeight="1">
      <c r="A2494" s="5"/>
      <c r="B2494" s="40" t="s">
        <v>300</v>
      </c>
      <c r="C2494" s="40"/>
      <c r="D2494" s="41"/>
      <c r="E2494" s="42"/>
      <c r="F2494" s="42"/>
      <c r="G2494" s="42"/>
      <c r="H2494" s="42"/>
      <c r="I2494" s="42"/>
      <c r="J2494" s="42"/>
      <c r="K2494" s="42"/>
      <c r="L2494" s="42"/>
      <c r="M2494" s="43"/>
      <c r="N2494" s="44"/>
      <c r="O2494" s="45"/>
      <c r="P2494" s="46"/>
    </row>
    <row r="2495" spans="1:16" ht="9.75" customHeight="1">
      <c r="A2495" s="5"/>
      <c r="B2495" s="40" t="s">
        <v>300</v>
      </c>
      <c r="C2495" s="40"/>
      <c r="D2495" s="41"/>
      <c r="E2495" s="42"/>
      <c r="F2495" s="42"/>
      <c r="G2495" s="42"/>
      <c r="H2495" s="42"/>
      <c r="I2495" s="42"/>
      <c r="J2495" s="42"/>
      <c r="K2495" s="42"/>
      <c r="L2495" s="42"/>
      <c r="M2495" s="43"/>
      <c r="N2495" s="44"/>
      <c r="O2495" s="45"/>
      <c r="P2495" s="46"/>
    </row>
    <row r="2496" spans="1:16" ht="9.75" customHeight="1">
      <c r="A2496" s="5"/>
      <c r="B2496" s="40" t="s">
        <v>300</v>
      </c>
      <c r="C2496" s="40"/>
      <c r="D2496" s="41"/>
      <c r="E2496" s="42"/>
      <c r="F2496" s="42"/>
      <c r="G2496" s="42"/>
      <c r="H2496" s="42"/>
      <c r="I2496" s="42"/>
      <c r="J2496" s="42"/>
      <c r="K2496" s="42"/>
      <c r="L2496" s="42"/>
      <c r="M2496" s="43"/>
      <c r="N2496" s="44"/>
      <c r="O2496" s="45"/>
      <c r="P2496" s="46"/>
    </row>
    <row r="2497" spans="1:16" ht="9.75" customHeight="1">
      <c r="A2497" s="5"/>
      <c r="B2497" s="40" t="s">
        <v>301</v>
      </c>
      <c r="C2497" s="40"/>
      <c r="D2497" s="41"/>
      <c r="E2497" s="42"/>
      <c r="F2497" s="42"/>
      <c r="G2497" s="42"/>
      <c r="H2497" s="42"/>
      <c r="I2497" s="42"/>
      <c r="J2497" s="42"/>
      <c r="K2497" s="42"/>
      <c r="L2497" s="42"/>
      <c r="M2497" s="43"/>
      <c r="N2497" s="44"/>
      <c r="O2497" s="45"/>
      <c r="P2497" s="46"/>
    </row>
    <row r="2498" spans="1:16" ht="9.75" customHeight="1">
      <c r="A2498" s="5"/>
      <c r="B2498" s="40" t="s">
        <v>109</v>
      </c>
      <c r="C2498" s="40"/>
      <c r="D2498" s="41"/>
      <c r="E2498" s="42"/>
      <c r="F2498" s="42"/>
      <c r="G2498" s="42"/>
      <c r="H2498" s="42"/>
      <c r="I2498" s="42"/>
      <c r="J2498" s="42"/>
      <c r="K2498" s="42"/>
      <c r="L2498" s="42"/>
      <c r="M2498" s="43"/>
      <c r="N2498" s="44"/>
      <c r="O2498" s="45"/>
      <c r="P2498" s="46"/>
    </row>
    <row r="2499" spans="1:16" ht="9.75" customHeight="1">
      <c r="A2499" s="5"/>
      <c r="B2499" s="40" t="s">
        <v>296</v>
      </c>
      <c r="C2499" s="40">
        <v>5</v>
      </c>
      <c r="D2499" s="41">
        <v>0</v>
      </c>
      <c r="E2499" s="42">
        <v>0</v>
      </c>
      <c r="F2499" s="42">
        <v>0</v>
      </c>
      <c r="G2499" s="42">
        <v>0</v>
      </c>
      <c r="H2499" s="42">
        <v>0</v>
      </c>
      <c r="I2499" s="42">
        <v>1</v>
      </c>
      <c r="J2499" s="42">
        <v>1</v>
      </c>
      <c r="K2499" s="42">
        <v>1</v>
      </c>
      <c r="L2499" s="42">
        <v>2</v>
      </c>
      <c r="M2499" s="43">
        <v>2</v>
      </c>
      <c r="N2499" s="44">
        <f>MIN(D2499:M2499)</f>
        <v>0</v>
      </c>
      <c r="O2499" s="45">
        <f>C2499-N2499</f>
        <v>5</v>
      </c>
      <c r="P2499" s="46">
        <f>O2499/C2499</f>
        <v>1</v>
      </c>
    </row>
    <row r="2500" spans="1:16" ht="9.75" customHeight="1">
      <c r="A2500" s="5"/>
      <c r="B2500" s="40" t="s">
        <v>297</v>
      </c>
      <c r="C2500" s="40">
        <v>13</v>
      </c>
      <c r="D2500" s="41">
        <v>2</v>
      </c>
      <c r="E2500" s="42">
        <v>2</v>
      </c>
      <c r="F2500" s="42">
        <v>0</v>
      </c>
      <c r="G2500" s="42">
        <v>1</v>
      </c>
      <c r="H2500" s="42">
        <v>2</v>
      </c>
      <c r="I2500" s="42">
        <v>2</v>
      </c>
      <c r="J2500" s="42">
        <v>2</v>
      </c>
      <c r="K2500" s="42">
        <v>3</v>
      </c>
      <c r="L2500" s="42">
        <v>6</v>
      </c>
      <c r="M2500" s="43">
        <v>8</v>
      </c>
      <c r="N2500" s="44">
        <f>MIN(D2500:M2500)</f>
        <v>0</v>
      </c>
      <c r="O2500" s="45">
        <f>C2500-N2500</f>
        <v>13</v>
      </c>
      <c r="P2500" s="46">
        <f>O2500/C2500</f>
        <v>1</v>
      </c>
    </row>
    <row r="2501" spans="1:16" ht="9.75" customHeight="1">
      <c r="A2501" s="5"/>
      <c r="B2501" s="40" t="s">
        <v>4</v>
      </c>
      <c r="C2501" s="40">
        <v>2</v>
      </c>
      <c r="D2501" s="41">
        <v>0</v>
      </c>
      <c r="E2501" s="42">
        <v>0</v>
      </c>
      <c r="F2501" s="42">
        <v>0</v>
      </c>
      <c r="G2501" s="42">
        <v>0</v>
      </c>
      <c r="H2501" s="42">
        <v>0</v>
      </c>
      <c r="I2501" s="42">
        <v>0</v>
      </c>
      <c r="J2501" s="42">
        <v>0</v>
      </c>
      <c r="K2501" s="42">
        <v>0</v>
      </c>
      <c r="L2501" s="42">
        <v>0</v>
      </c>
      <c r="M2501" s="43">
        <v>1</v>
      </c>
      <c r="N2501" s="44">
        <f>MIN(D2501:M2501)</f>
        <v>0</v>
      </c>
      <c r="O2501" s="45">
        <f>C2501-N2501</f>
        <v>2</v>
      </c>
      <c r="P2501" s="46">
        <f>O2501/C2501</f>
        <v>1</v>
      </c>
    </row>
    <row r="2502" spans="1:16" ht="9.75" customHeight="1">
      <c r="A2502" s="47"/>
      <c r="B2502" s="48" t="s">
        <v>5</v>
      </c>
      <c r="C2502" s="48">
        <f aca="true" t="shared" si="239" ref="C2502:M2502">SUM(C2487:C2491,C2497:C2501)</f>
        <v>60</v>
      </c>
      <c r="D2502" s="49">
        <f t="shared" si="239"/>
        <v>18</v>
      </c>
      <c r="E2502" s="50">
        <f t="shared" si="239"/>
        <v>14</v>
      </c>
      <c r="F2502" s="50">
        <f t="shared" si="239"/>
        <v>11</v>
      </c>
      <c r="G2502" s="50">
        <f t="shared" si="239"/>
        <v>11</v>
      </c>
      <c r="H2502" s="50">
        <f t="shared" si="239"/>
        <v>13</v>
      </c>
      <c r="I2502" s="50">
        <f t="shared" si="239"/>
        <v>15</v>
      </c>
      <c r="J2502" s="50">
        <f t="shared" si="239"/>
        <v>11</v>
      </c>
      <c r="K2502" s="50">
        <f t="shared" si="239"/>
        <v>14</v>
      </c>
      <c r="L2502" s="50">
        <f t="shared" si="239"/>
        <v>21</v>
      </c>
      <c r="M2502" s="51">
        <f t="shared" si="239"/>
        <v>28</v>
      </c>
      <c r="N2502" s="52">
        <f>MIN(D2502:M2502)</f>
        <v>11</v>
      </c>
      <c r="O2502" s="53">
        <f>C2502-N2502</f>
        <v>49</v>
      </c>
      <c r="P2502" s="54">
        <f>O2502/C2502</f>
        <v>0.8166666666666667</v>
      </c>
    </row>
    <row r="2503" spans="1:16" ht="9.75" customHeight="1">
      <c r="A2503" s="39" t="s">
        <v>156</v>
      </c>
      <c r="B2503" s="55" t="s">
        <v>0</v>
      </c>
      <c r="C2503" s="55">
        <v>1</v>
      </c>
      <c r="D2503" s="56">
        <v>0</v>
      </c>
      <c r="E2503" s="57">
        <v>0</v>
      </c>
      <c r="F2503" s="57">
        <v>0</v>
      </c>
      <c r="G2503" s="57">
        <v>0</v>
      </c>
      <c r="H2503" s="57">
        <v>0</v>
      </c>
      <c r="I2503" s="57">
        <v>0</v>
      </c>
      <c r="J2503" s="57">
        <v>0</v>
      </c>
      <c r="K2503" s="57">
        <v>0</v>
      </c>
      <c r="L2503" s="57">
        <v>0</v>
      </c>
      <c r="M2503" s="58">
        <v>0</v>
      </c>
      <c r="N2503" s="59">
        <f>MIN(D2503:M2503)</f>
        <v>0</v>
      </c>
      <c r="O2503" s="60">
        <f>C2503-N2503</f>
        <v>1</v>
      </c>
      <c r="P2503" s="61">
        <f>O2503/C2503</f>
        <v>1</v>
      </c>
    </row>
    <row r="2504" spans="1:16" ht="9.75" customHeight="1">
      <c r="A2504" s="5"/>
      <c r="B2504" s="40" t="s">
        <v>1</v>
      </c>
      <c r="C2504" s="40"/>
      <c r="D2504" s="41"/>
      <c r="E2504" s="42"/>
      <c r="F2504" s="42"/>
      <c r="G2504" s="42"/>
      <c r="H2504" s="42"/>
      <c r="I2504" s="42"/>
      <c r="J2504" s="42"/>
      <c r="K2504" s="42"/>
      <c r="L2504" s="42"/>
      <c r="M2504" s="43"/>
      <c r="N2504" s="44"/>
      <c r="O2504" s="45"/>
      <c r="P2504" s="46"/>
    </row>
    <row r="2505" spans="1:16" ht="9.75" customHeight="1">
      <c r="A2505" s="5"/>
      <c r="B2505" s="40" t="s">
        <v>2</v>
      </c>
      <c r="C2505" s="40"/>
      <c r="D2505" s="41"/>
      <c r="E2505" s="42"/>
      <c r="F2505" s="42"/>
      <c r="G2505" s="42"/>
      <c r="H2505" s="42"/>
      <c r="I2505" s="42"/>
      <c r="J2505" s="42"/>
      <c r="K2505" s="42"/>
      <c r="L2505" s="42"/>
      <c r="M2505" s="43"/>
      <c r="N2505" s="44"/>
      <c r="O2505" s="45"/>
      <c r="P2505" s="46"/>
    </row>
    <row r="2506" spans="1:16" ht="9.75" customHeight="1">
      <c r="A2506" s="5"/>
      <c r="B2506" s="40" t="s">
        <v>495</v>
      </c>
      <c r="C2506" s="40"/>
      <c r="D2506" s="41"/>
      <c r="E2506" s="42"/>
      <c r="F2506" s="42"/>
      <c r="G2506" s="42"/>
      <c r="H2506" s="42"/>
      <c r="I2506" s="42"/>
      <c r="J2506" s="42"/>
      <c r="K2506" s="42"/>
      <c r="L2506" s="42"/>
      <c r="M2506" s="43"/>
      <c r="N2506" s="44"/>
      <c r="O2506" s="45"/>
      <c r="P2506" s="46"/>
    </row>
    <row r="2507" spans="1:16" ht="9.75" customHeight="1">
      <c r="A2507" s="5"/>
      <c r="B2507" s="40" t="s">
        <v>3</v>
      </c>
      <c r="C2507" s="40">
        <v>2</v>
      </c>
      <c r="D2507" s="41">
        <v>1</v>
      </c>
      <c r="E2507" s="42">
        <v>1</v>
      </c>
      <c r="F2507" s="42">
        <v>1</v>
      </c>
      <c r="G2507" s="42">
        <v>1</v>
      </c>
      <c r="H2507" s="42">
        <v>1</v>
      </c>
      <c r="I2507" s="42">
        <v>1</v>
      </c>
      <c r="J2507" s="42">
        <v>1</v>
      </c>
      <c r="K2507" s="42">
        <v>1</v>
      </c>
      <c r="L2507" s="42">
        <v>1</v>
      </c>
      <c r="M2507" s="43">
        <v>1</v>
      </c>
      <c r="N2507" s="44">
        <f>MIN(D2507:M2507)</f>
        <v>1</v>
      </c>
      <c r="O2507" s="45">
        <f>C2507-N2507</f>
        <v>1</v>
      </c>
      <c r="P2507" s="46">
        <f>O2507/C2507</f>
        <v>0.5</v>
      </c>
    </row>
    <row r="2508" spans="1:16" ht="9.75" customHeight="1">
      <c r="A2508" s="5"/>
      <c r="B2508" s="40" t="s">
        <v>323</v>
      </c>
      <c r="C2508" s="40">
        <v>2</v>
      </c>
      <c r="D2508" s="41">
        <v>0</v>
      </c>
      <c r="E2508" s="42">
        <v>0</v>
      </c>
      <c r="F2508" s="42">
        <v>0</v>
      </c>
      <c r="G2508" s="42">
        <v>0</v>
      </c>
      <c r="H2508" s="42">
        <v>0</v>
      </c>
      <c r="I2508" s="42">
        <v>1</v>
      </c>
      <c r="J2508" s="42">
        <v>0</v>
      </c>
      <c r="K2508" s="42">
        <v>0</v>
      </c>
      <c r="L2508" s="42">
        <v>1</v>
      </c>
      <c r="M2508" s="43">
        <v>2</v>
      </c>
      <c r="N2508" s="44">
        <f>MIN(D2508:M2508)</f>
        <v>0</v>
      </c>
      <c r="O2508" s="45">
        <f>C2508-N2508</f>
        <v>2</v>
      </c>
      <c r="P2508" s="46">
        <f>O2508/C2508</f>
        <v>1</v>
      </c>
    </row>
    <row r="2509" spans="1:16" ht="9.75" customHeight="1">
      <c r="A2509" s="5"/>
      <c r="B2509" s="40" t="s">
        <v>300</v>
      </c>
      <c r="C2509" s="40"/>
      <c r="D2509" s="41"/>
      <c r="E2509" s="42"/>
      <c r="F2509" s="42"/>
      <c r="G2509" s="42"/>
      <c r="H2509" s="42"/>
      <c r="I2509" s="42"/>
      <c r="J2509" s="42"/>
      <c r="K2509" s="42"/>
      <c r="L2509" s="42"/>
      <c r="M2509" s="43"/>
      <c r="N2509" s="44"/>
      <c r="O2509" s="45"/>
      <c r="P2509" s="46"/>
    </row>
    <row r="2510" spans="1:16" ht="9.75" customHeight="1">
      <c r="A2510" s="5"/>
      <c r="B2510" s="40" t="s">
        <v>300</v>
      </c>
      <c r="C2510" s="40"/>
      <c r="D2510" s="41"/>
      <c r="E2510" s="42"/>
      <c r="F2510" s="42"/>
      <c r="G2510" s="42"/>
      <c r="H2510" s="42"/>
      <c r="I2510" s="42"/>
      <c r="J2510" s="42"/>
      <c r="K2510" s="42"/>
      <c r="L2510" s="42"/>
      <c r="M2510" s="43"/>
      <c r="N2510" s="44"/>
      <c r="O2510" s="45"/>
      <c r="P2510" s="46"/>
    </row>
    <row r="2511" spans="1:16" ht="9.75" customHeight="1">
      <c r="A2511" s="5"/>
      <c r="B2511" s="40" t="s">
        <v>300</v>
      </c>
      <c r="C2511" s="40"/>
      <c r="D2511" s="41"/>
      <c r="E2511" s="42"/>
      <c r="F2511" s="42"/>
      <c r="G2511" s="42"/>
      <c r="H2511" s="42"/>
      <c r="I2511" s="42"/>
      <c r="J2511" s="42"/>
      <c r="K2511" s="42"/>
      <c r="L2511" s="42"/>
      <c r="M2511" s="43"/>
      <c r="N2511" s="44"/>
      <c r="O2511" s="45"/>
      <c r="P2511" s="46"/>
    </row>
    <row r="2512" spans="1:16" ht="9.75" customHeight="1">
      <c r="A2512" s="5"/>
      <c r="B2512" s="40" t="s">
        <v>300</v>
      </c>
      <c r="C2512" s="40"/>
      <c r="D2512" s="41"/>
      <c r="E2512" s="42"/>
      <c r="F2512" s="42"/>
      <c r="G2512" s="42"/>
      <c r="H2512" s="42"/>
      <c r="I2512" s="42"/>
      <c r="J2512" s="42"/>
      <c r="K2512" s="42"/>
      <c r="L2512" s="42"/>
      <c r="M2512" s="43"/>
      <c r="N2512" s="44"/>
      <c r="O2512" s="45"/>
      <c r="P2512" s="46"/>
    </row>
    <row r="2513" spans="1:16" ht="9.75" customHeight="1">
      <c r="A2513" s="5"/>
      <c r="B2513" s="40" t="s">
        <v>301</v>
      </c>
      <c r="C2513" s="40">
        <f aca="true" t="shared" si="240" ref="C2513:M2513">SUM(C2508:C2512)</f>
        <v>2</v>
      </c>
      <c r="D2513" s="41">
        <f t="shared" si="240"/>
        <v>0</v>
      </c>
      <c r="E2513" s="42">
        <f t="shared" si="240"/>
        <v>0</v>
      </c>
      <c r="F2513" s="42">
        <f t="shared" si="240"/>
        <v>0</v>
      </c>
      <c r="G2513" s="42">
        <f t="shared" si="240"/>
        <v>0</v>
      </c>
      <c r="H2513" s="42">
        <f t="shared" si="240"/>
        <v>0</v>
      </c>
      <c r="I2513" s="42">
        <f t="shared" si="240"/>
        <v>1</v>
      </c>
      <c r="J2513" s="42">
        <f t="shared" si="240"/>
        <v>0</v>
      </c>
      <c r="K2513" s="42">
        <f t="shared" si="240"/>
        <v>0</v>
      </c>
      <c r="L2513" s="42">
        <f t="shared" si="240"/>
        <v>1</v>
      </c>
      <c r="M2513" s="43">
        <f t="shared" si="240"/>
        <v>2</v>
      </c>
      <c r="N2513" s="44">
        <f>MIN(D2513:M2513)</f>
        <v>0</v>
      </c>
      <c r="O2513" s="45">
        <f>C2513-N2513</f>
        <v>2</v>
      </c>
      <c r="P2513" s="46">
        <f>O2513/C2513</f>
        <v>1</v>
      </c>
    </row>
    <row r="2514" spans="1:16" ht="9.75" customHeight="1">
      <c r="A2514" s="5"/>
      <c r="B2514" s="40" t="s">
        <v>109</v>
      </c>
      <c r="C2514" s="40"/>
      <c r="D2514" s="41"/>
      <c r="E2514" s="42"/>
      <c r="F2514" s="42"/>
      <c r="G2514" s="42"/>
      <c r="H2514" s="42"/>
      <c r="I2514" s="42"/>
      <c r="J2514" s="42"/>
      <c r="K2514" s="42"/>
      <c r="L2514" s="42"/>
      <c r="M2514" s="43"/>
      <c r="N2514" s="44"/>
      <c r="O2514" s="45"/>
      <c r="P2514" s="46"/>
    </row>
    <row r="2515" spans="1:16" ht="9.75" customHeight="1">
      <c r="A2515" s="5"/>
      <c r="B2515" s="40" t="s">
        <v>296</v>
      </c>
      <c r="C2515" s="40"/>
      <c r="D2515" s="41"/>
      <c r="E2515" s="42"/>
      <c r="F2515" s="42"/>
      <c r="G2515" s="42"/>
      <c r="H2515" s="42"/>
      <c r="I2515" s="42"/>
      <c r="J2515" s="42"/>
      <c r="K2515" s="42"/>
      <c r="L2515" s="42"/>
      <c r="M2515" s="43"/>
      <c r="N2515" s="44"/>
      <c r="O2515" s="45"/>
      <c r="P2515" s="46"/>
    </row>
    <row r="2516" spans="1:16" ht="9.75" customHeight="1">
      <c r="A2516" s="5"/>
      <c r="B2516" s="40" t="s">
        <v>297</v>
      </c>
      <c r="C2516" s="40">
        <v>2</v>
      </c>
      <c r="D2516" s="41">
        <v>0</v>
      </c>
      <c r="E2516" s="42">
        <v>0</v>
      </c>
      <c r="F2516" s="42">
        <v>0</v>
      </c>
      <c r="G2516" s="42">
        <v>0</v>
      </c>
      <c r="H2516" s="42">
        <v>0</v>
      </c>
      <c r="I2516" s="42">
        <v>0</v>
      </c>
      <c r="J2516" s="42">
        <v>0</v>
      </c>
      <c r="K2516" s="42">
        <v>0</v>
      </c>
      <c r="L2516" s="42">
        <v>0</v>
      </c>
      <c r="M2516" s="43">
        <v>0</v>
      </c>
      <c r="N2516" s="44">
        <f>MIN(D2516:M2516)</f>
        <v>0</v>
      </c>
      <c r="O2516" s="45">
        <f>C2516-N2516</f>
        <v>2</v>
      </c>
      <c r="P2516" s="46">
        <f>O2516/C2516</f>
        <v>1</v>
      </c>
    </row>
    <row r="2517" spans="1:16" ht="9.75" customHeight="1">
      <c r="A2517" s="5"/>
      <c r="B2517" s="40" t="s">
        <v>4</v>
      </c>
      <c r="C2517" s="40">
        <v>3</v>
      </c>
      <c r="D2517" s="41">
        <v>1</v>
      </c>
      <c r="E2517" s="42">
        <v>1</v>
      </c>
      <c r="F2517" s="42">
        <v>0</v>
      </c>
      <c r="G2517" s="42">
        <v>0</v>
      </c>
      <c r="H2517" s="42">
        <v>1</v>
      </c>
      <c r="I2517" s="42">
        <v>2</v>
      </c>
      <c r="J2517" s="42">
        <v>0</v>
      </c>
      <c r="K2517" s="42">
        <v>0</v>
      </c>
      <c r="L2517" s="42">
        <v>1</v>
      </c>
      <c r="M2517" s="43">
        <v>1</v>
      </c>
      <c r="N2517" s="44">
        <f>MIN(D2517:M2517)</f>
        <v>0</v>
      </c>
      <c r="O2517" s="45">
        <f>C2517-N2517</f>
        <v>3</v>
      </c>
      <c r="P2517" s="46">
        <f>O2517/C2517</f>
        <v>1</v>
      </c>
    </row>
    <row r="2518" spans="1:16" ht="9.75" customHeight="1">
      <c r="A2518" s="47"/>
      <c r="B2518" s="48" t="s">
        <v>5</v>
      </c>
      <c r="C2518" s="48">
        <f aca="true" t="shared" si="241" ref="C2518:M2518">SUM(C2503:C2507,C2513:C2517)</f>
        <v>10</v>
      </c>
      <c r="D2518" s="49">
        <f t="shared" si="241"/>
        <v>2</v>
      </c>
      <c r="E2518" s="50">
        <f t="shared" si="241"/>
        <v>2</v>
      </c>
      <c r="F2518" s="50">
        <f t="shared" si="241"/>
        <v>1</v>
      </c>
      <c r="G2518" s="50">
        <f t="shared" si="241"/>
        <v>1</v>
      </c>
      <c r="H2518" s="50">
        <f t="shared" si="241"/>
        <v>2</v>
      </c>
      <c r="I2518" s="50">
        <f t="shared" si="241"/>
        <v>4</v>
      </c>
      <c r="J2518" s="50">
        <f t="shared" si="241"/>
        <v>1</v>
      </c>
      <c r="K2518" s="50">
        <f t="shared" si="241"/>
        <v>1</v>
      </c>
      <c r="L2518" s="50">
        <f t="shared" si="241"/>
        <v>3</v>
      </c>
      <c r="M2518" s="51">
        <f t="shared" si="241"/>
        <v>4</v>
      </c>
      <c r="N2518" s="52">
        <f>MIN(D2518:M2518)</f>
        <v>1</v>
      </c>
      <c r="O2518" s="53">
        <f>C2518-N2518</f>
        <v>9</v>
      </c>
      <c r="P2518" s="54">
        <f>O2518/C2518</f>
        <v>0.9</v>
      </c>
    </row>
    <row r="2519" spans="1:16" ht="9.75" customHeight="1">
      <c r="A2519" s="39" t="s">
        <v>157</v>
      </c>
      <c r="B2519" s="55" t="s">
        <v>0</v>
      </c>
      <c r="C2519" s="55">
        <v>12</v>
      </c>
      <c r="D2519" s="56">
        <v>0</v>
      </c>
      <c r="E2519" s="57">
        <v>0</v>
      </c>
      <c r="F2519" s="57">
        <v>0</v>
      </c>
      <c r="G2519" s="57">
        <v>0</v>
      </c>
      <c r="H2519" s="57">
        <v>0</v>
      </c>
      <c r="I2519" s="57">
        <v>0</v>
      </c>
      <c r="J2519" s="57">
        <v>0</v>
      </c>
      <c r="K2519" s="57">
        <v>1</v>
      </c>
      <c r="L2519" s="57">
        <v>1</v>
      </c>
      <c r="M2519" s="58">
        <v>2</v>
      </c>
      <c r="N2519" s="59">
        <f>MIN(D2519:M2519)</f>
        <v>0</v>
      </c>
      <c r="O2519" s="60">
        <f>C2519-N2519</f>
        <v>12</v>
      </c>
      <c r="P2519" s="61">
        <f>O2519/C2519</f>
        <v>1</v>
      </c>
    </row>
    <row r="2520" spans="1:16" ht="9.75" customHeight="1">
      <c r="A2520" s="5"/>
      <c r="B2520" s="40" t="s">
        <v>1</v>
      </c>
      <c r="C2520" s="40"/>
      <c r="D2520" s="41"/>
      <c r="E2520" s="42"/>
      <c r="F2520" s="42"/>
      <c r="G2520" s="42"/>
      <c r="H2520" s="42"/>
      <c r="I2520" s="42"/>
      <c r="J2520" s="42"/>
      <c r="K2520" s="42"/>
      <c r="L2520" s="42"/>
      <c r="M2520" s="43"/>
      <c r="N2520" s="44"/>
      <c r="O2520" s="45"/>
      <c r="P2520" s="46"/>
    </row>
    <row r="2521" spans="1:16" ht="9.75" customHeight="1">
      <c r="A2521" s="5"/>
      <c r="B2521" s="40" t="s">
        <v>2</v>
      </c>
      <c r="C2521" s="40"/>
      <c r="D2521" s="41"/>
      <c r="E2521" s="42"/>
      <c r="F2521" s="42"/>
      <c r="G2521" s="42"/>
      <c r="H2521" s="42"/>
      <c r="I2521" s="42"/>
      <c r="J2521" s="42"/>
      <c r="K2521" s="42"/>
      <c r="L2521" s="42"/>
      <c r="M2521" s="43"/>
      <c r="N2521" s="44"/>
      <c r="O2521" s="45"/>
      <c r="P2521" s="46"/>
    </row>
    <row r="2522" spans="1:16" ht="9.75" customHeight="1">
      <c r="A2522" s="5"/>
      <c r="B2522" s="40" t="s">
        <v>495</v>
      </c>
      <c r="C2522" s="40">
        <v>3</v>
      </c>
      <c r="D2522" s="41">
        <v>0</v>
      </c>
      <c r="E2522" s="42">
        <v>0</v>
      </c>
      <c r="F2522" s="42">
        <v>0</v>
      </c>
      <c r="G2522" s="42">
        <v>0</v>
      </c>
      <c r="H2522" s="42">
        <v>0</v>
      </c>
      <c r="I2522" s="42">
        <v>0</v>
      </c>
      <c r="J2522" s="42">
        <v>0</v>
      </c>
      <c r="K2522" s="42">
        <v>0</v>
      </c>
      <c r="L2522" s="42">
        <v>0</v>
      </c>
      <c r="M2522" s="43">
        <v>1</v>
      </c>
      <c r="N2522" s="44">
        <f>MIN(D2522:M2522)</f>
        <v>0</v>
      </c>
      <c r="O2522" s="45">
        <f>C2522-N2522</f>
        <v>3</v>
      </c>
      <c r="P2522" s="46">
        <f>O2522/C2522</f>
        <v>1</v>
      </c>
    </row>
    <row r="2523" spans="1:16" ht="9.75" customHeight="1">
      <c r="A2523" s="5"/>
      <c r="B2523" s="40" t="s">
        <v>3</v>
      </c>
      <c r="C2523" s="40">
        <v>25</v>
      </c>
      <c r="D2523" s="41">
        <v>21</v>
      </c>
      <c r="E2523" s="42">
        <v>15</v>
      </c>
      <c r="F2523" s="42">
        <v>12</v>
      </c>
      <c r="G2523" s="42">
        <v>9</v>
      </c>
      <c r="H2523" s="42">
        <v>10</v>
      </c>
      <c r="I2523" s="42">
        <v>10</v>
      </c>
      <c r="J2523" s="42">
        <v>11</v>
      </c>
      <c r="K2523" s="42">
        <v>11</v>
      </c>
      <c r="L2523" s="42">
        <v>9</v>
      </c>
      <c r="M2523" s="43">
        <v>12</v>
      </c>
      <c r="N2523" s="44">
        <f>MIN(D2523:M2523)</f>
        <v>9</v>
      </c>
      <c r="O2523" s="45">
        <f>C2523-N2523</f>
        <v>16</v>
      </c>
      <c r="P2523" s="46">
        <f>O2523/C2523</f>
        <v>0.64</v>
      </c>
    </row>
    <row r="2524" spans="1:16" ht="9.75" customHeight="1">
      <c r="A2524" s="5"/>
      <c r="B2524" s="40" t="s">
        <v>324</v>
      </c>
      <c r="C2524" s="40">
        <v>1</v>
      </c>
      <c r="D2524" s="41">
        <v>1</v>
      </c>
      <c r="E2524" s="42">
        <v>1</v>
      </c>
      <c r="F2524" s="42">
        <v>1</v>
      </c>
      <c r="G2524" s="42">
        <v>1</v>
      </c>
      <c r="H2524" s="42">
        <v>1</v>
      </c>
      <c r="I2524" s="42">
        <v>1</v>
      </c>
      <c r="J2524" s="42">
        <v>1</v>
      </c>
      <c r="K2524" s="42">
        <v>1</v>
      </c>
      <c r="L2524" s="42">
        <v>1</v>
      </c>
      <c r="M2524" s="43">
        <v>1</v>
      </c>
      <c r="N2524" s="44">
        <f>MIN(D2524:M2524)</f>
        <v>1</v>
      </c>
      <c r="O2524" s="45">
        <f>C2524-N2524</f>
        <v>0</v>
      </c>
      <c r="P2524" s="46">
        <f>O2524/C2524</f>
        <v>0</v>
      </c>
    </row>
    <row r="2525" spans="1:16" ht="9.75" customHeight="1">
      <c r="A2525" s="5"/>
      <c r="B2525" s="40" t="s">
        <v>325</v>
      </c>
      <c r="C2525" s="40">
        <v>24</v>
      </c>
      <c r="D2525" s="41">
        <v>15</v>
      </c>
      <c r="E2525" s="42">
        <v>9</v>
      </c>
      <c r="F2525" s="42">
        <v>3</v>
      </c>
      <c r="G2525" s="42">
        <v>1</v>
      </c>
      <c r="H2525" s="42">
        <v>2</v>
      </c>
      <c r="I2525" s="42">
        <v>6</v>
      </c>
      <c r="J2525" s="42">
        <v>5</v>
      </c>
      <c r="K2525" s="42">
        <v>7</v>
      </c>
      <c r="L2525" s="42">
        <v>10</v>
      </c>
      <c r="M2525" s="43">
        <v>11</v>
      </c>
      <c r="N2525" s="44">
        <f>MIN(D2525:M2525)</f>
        <v>1</v>
      </c>
      <c r="O2525" s="45">
        <f>C2525-N2525</f>
        <v>23</v>
      </c>
      <c r="P2525" s="46">
        <f>O2525/C2525</f>
        <v>0.9583333333333334</v>
      </c>
    </row>
    <row r="2526" spans="1:16" ht="9.75" customHeight="1">
      <c r="A2526" s="5"/>
      <c r="B2526" s="40" t="s">
        <v>326</v>
      </c>
      <c r="C2526" s="40">
        <v>4</v>
      </c>
      <c r="D2526" s="41">
        <v>3</v>
      </c>
      <c r="E2526" s="42">
        <v>1</v>
      </c>
      <c r="F2526" s="42">
        <v>1</v>
      </c>
      <c r="G2526" s="42">
        <v>0</v>
      </c>
      <c r="H2526" s="42">
        <v>1</v>
      </c>
      <c r="I2526" s="42">
        <v>1</v>
      </c>
      <c r="J2526" s="42">
        <v>1</v>
      </c>
      <c r="K2526" s="42">
        <v>1</v>
      </c>
      <c r="L2526" s="42">
        <v>2</v>
      </c>
      <c r="M2526" s="43">
        <v>3</v>
      </c>
      <c r="N2526" s="44">
        <f>MIN(D2526:M2526)</f>
        <v>0</v>
      </c>
      <c r="O2526" s="45">
        <f>C2526-N2526</f>
        <v>4</v>
      </c>
      <c r="P2526" s="46">
        <f>O2526/C2526</f>
        <v>1</v>
      </c>
    </row>
    <row r="2527" spans="1:16" ht="9.75" customHeight="1">
      <c r="A2527" s="5"/>
      <c r="B2527" s="40" t="s">
        <v>300</v>
      </c>
      <c r="C2527" s="40"/>
      <c r="D2527" s="41"/>
      <c r="E2527" s="42"/>
      <c r="F2527" s="42"/>
      <c r="G2527" s="42"/>
      <c r="H2527" s="42"/>
      <c r="I2527" s="42"/>
      <c r="J2527" s="42"/>
      <c r="K2527" s="42"/>
      <c r="L2527" s="42"/>
      <c r="M2527" s="43"/>
      <c r="N2527" s="44"/>
      <c r="O2527" s="45"/>
      <c r="P2527" s="46"/>
    </row>
    <row r="2528" spans="1:16" ht="9.75" customHeight="1">
      <c r="A2528" s="5"/>
      <c r="B2528" s="40" t="s">
        <v>300</v>
      </c>
      <c r="C2528" s="40"/>
      <c r="D2528" s="41"/>
      <c r="E2528" s="42"/>
      <c r="F2528" s="42"/>
      <c r="G2528" s="42"/>
      <c r="H2528" s="42"/>
      <c r="I2528" s="42"/>
      <c r="J2528" s="42"/>
      <c r="K2528" s="42"/>
      <c r="L2528" s="42"/>
      <c r="M2528" s="43"/>
      <c r="N2528" s="44"/>
      <c r="O2528" s="45"/>
      <c r="P2528" s="46"/>
    </row>
    <row r="2529" spans="1:16" ht="9.75" customHeight="1">
      <c r="A2529" s="5"/>
      <c r="B2529" s="40" t="s">
        <v>301</v>
      </c>
      <c r="C2529" s="40">
        <f aca="true" t="shared" si="242" ref="C2529:M2529">SUM(C2524:C2528)</f>
        <v>29</v>
      </c>
      <c r="D2529" s="41">
        <f t="shared" si="242"/>
        <v>19</v>
      </c>
      <c r="E2529" s="42">
        <f t="shared" si="242"/>
        <v>11</v>
      </c>
      <c r="F2529" s="42">
        <f t="shared" si="242"/>
        <v>5</v>
      </c>
      <c r="G2529" s="42">
        <f t="shared" si="242"/>
        <v>2</v>
      </c>
      <c r="H2529" s="42">
        <f t="shared" si="242"/>
        <v>4</v>
      </c>
      <c r="I2529" s="42">
        <f t="shared" si="242"/>
        <v>8</v>
      </c>
      <c r="J2529" s="42">
        <f t="shared" si="242"/>
        <v>7</v>
      </c>
      <c r="K2529" s="42">
        <f t="shared" si="242"/>
        <v>9</v>
      </c>
      <c r="L2529" s="42">
        <f t="shared" si="242"/>
        <v>13</v>
      </c>
      <c r="M2529" s="43">
        <f t="shared" si="242"/>
        <v>15</v>
      </c>
      <c r="N2529" s="44">
        <f>MIN(D2529:M2529)</f>
        <v>2</v>
      </c>
      <c r="O2529" s="45">
        <f>C2529-N2529</f>
        <v>27</v>
      </c>
      <c r="P2529" s="46">
        <f>O2529/C2529</f>
        <v>0.9310344827586207</v>
      </c>
    </row>
    <row r="2530" spans="1:16" ht="9.75" customHeight="1">
      <c r="A2530" s="5"/>
      <c r="B2530" s="40" t="s">
        <v>109</v>
      </c>
      <c r="C2530" s="40">
        <v>8</v>
      </c>
      <c r="D2530" s="41">
        <v>0</v>
      </c>
      <c r="E2530" s="42">
        <v>0</v>
      </c>
      <c r="F2530" s="42">
        <v>0</v>
      </c>
      <c r="G2530" s="42">
        <v>0</v>
      </c>
      <c r="H2530" s="42">
        <v>1</v>
      </c>
      <c r="I2530" s="42">
        <v>1</v>
      </c>
      <c r="J2530" s="42">
        <v>0</v>
      </c>
      <c r="K2530" s="42">
        <v>1</v>
      </c>
      <c r="L2530" s="42">
        <v>2</v>
      </c>
      <c r="M2530" s="43">
        <v>1</v>
      </c>
      <c r="N2530" s="44">
        <f>MIN(D2530:M2530)</f>
        <v>0</v>
      </c>
      <c r="O2530" s="45">
        <f>C2530-N2530</f>
        <v>8</v>
      </c>
      <c r="P2530" s="46">
        <f>O2530/C2530</f>
        <v>1</v>
      </c>
    </row>
    <row r="2531" spans="1:16" ht="9.75" customHeight="1">
      <c r="A2531" s="5"/>
      <c r="B2531" s="40" t="s">
        <v>296</v>
      </c>
      <c r="C2531" s="40">
        <v>1</v>
      </c>
      <c r="D2531" s="41">
        <v>0</v>
      </c>
      <c r="E2531" s="42">
        <v>0</v>
      </c>
      <c r="F2531" s="42">
        <v>0</v>
      </c>
      <c r="G2531" s="42">
        <v>0</v>
      </c>
      <c r="H2531" s="42">
        <v>1</v>
      </c>
      <c r="I2531" s="42">
        <v>1</v>
      </c>
      <c r="J2531" s="42">
        <v>1</v>
      </c>
      <c r="K2531" s="42">
        <v>0</v>
      </c>
      <c r="L2531" s="42">
        <v>1</v>
      </c>
      <c r="M2531" s="43">
        <v>0</v>
      </c>
      <c r="N2531" s="44">
        <f>MIN(D2531:M2531)</f>
        <v>0</v>
      </c>
      <c r="O2531" s="45">
        <f>C2531-N2531</f>
        <v>1</v>
      </c>
      <c r="P2531" s="46">
        <f>O2531/C2531</f>
        <v>1</v>
      </c>
    </row>
    <row r="2532" spans="1:16" ht="9.75" customHeight="1">
      <c r="A2532" s="5"/>
      <c r="B2532" s="40" t="s">
        <v>297</v>
      </c>
      <c r="C2532" s="40"/>
      <c r="D2532" s="41"/>
      <c r="E2532" s="42"/>
      <c r="F2532" s="42"/>
      <c r="G2532" s="42"/>
      <c r="H2532" s="42"/>
      <c r="I2532" s="42"/>
      <c r="J2532" s="42"/>
      <c r="K2532" s="42"/>
      <c r="L2532" s="42"/>
      <c r="M2532" s="43"/>
      <c r="N2532" s="44"/>
      <c r="O2532" s="45"/>
      <c r="P2532" s="46"/>
    </row>
    <row r="2533" spans="1:16" ht="9.75" customHeight="1">
      <c r="A2533" s="5"/>
      <c r="B2533" s="40" t="s">
        <v>4</v>
      </c>
      <c r="C2533" s="40"/>
      <c r="D2533" s="41"/>
      <c r="E2533" s="42"/>
      <c r="F2533" s="42"/>
      <c r="G2533" s="42"/>
      <c r="H2533" s="42"/>
      <c r="I2533" s="42"/>
      <c r="J2533" s="42"/>
      <c r="K2533" s="42"/>
      <c r="L2533" s="42"/>
      <c r="M2533" s="43"/>
      <c r="N2533" s="44"/>
      <c r="O2533" s="45"/>
      <c r="P2533" s="46"/>
    </row>
    <row r="2534" spans="1:16" ht="9.75" customHeight="1">
      <c r="A2534" s="47"/>
      <c r="B2534" s="48" t="s">
        <v>5</v>
      </c>
      <c r="C2534" s="48">
        <f aca="true" t="shared" si="243" ref="C2534:M2534">SUM(C2519:C2523,C2529:C2533)</f>
        <v>78</v>
      </c>
      <c r="D2534" s="49">
        <f t="shared" si="243"/>
        <v>40</v>
      </c>
      <c r="E2534" s="50">
        <f t="shared" si="243"/>
        <v>26</v>
      </c>
      <c r="F2534" s="50">
        <f t="shared" si="243"/>
        <v>17</v>
      </c>
      <c r="G2534" s="50">
        <f t="shared" si="243"/>
        <v>11</v>
      </c>
      <c r="H2534" s="50">
        <f t="shared" si="243"/>
        <v>16</v>
      </c>
      <c r="I2534" s="50">
        <f t="shared" si="243"/>
        <v>20</v>
      </c>
      <c r="J2534" s="50">
        <f t="shared" si="243"/>
        <v>19</v>
      </c>
      <c r="K2534" s="50">
        <f t="shared" si="243"/>
        <v>22</v>
      </c>
      <c r="L2534" s="50">
        <f t="shared" si="243"/>
        <v>26</v>
      </c>
      <c r="M2534" s="51">
        <f t="shared" si="243"/>
        <v>31</v>
      </c>
      <c r="N2534" s="52">
        <f>MIN(D2534:M2534)</f>
        <v>11</v>
      </c>
      <c r="O2534" s="53">
        <f>C2534-N2534</f>
        <v>67</v>
      </c>
      <c r="P2534" s="54">
        <f>O2534/C2534</f>
        <v>0.8589743589743589</v>
      </c>
    </row>
    <row r="2535" spans="1:16" ht="9.75" customHeight="1">
      <c r="A2535" s="39" t="s">
        <v>158</v>
      </c>
      <c r="B2535" s="55" t="s">
        <v>0</v>
      </c>
      <c r="C2535" s="55">
        <v>1</v>
      </c>
      <c r="D2535" s="56">
        <v>0</v>
      </c>
      <c r="E2535" s="57">
        <v>0</v>
      </c>
      <c r="F2535" s="57">
        <v>0</v>
      </c>
      <c r="G2535" s="57">
        <v>0</v>
      </c>
      <c r="H2535" s="57">
        <v>0</v>
      </c>
      <c r="I2535" s="57">
        <v>0</v>
      </c>
      <c r="J2535" s="57">
        <v>0</v>
      </c>
      <c r="K2535" s="57">
        <v>0</v>
      </c>
      <c r="L2535" s="57">
        <v>0</v>
      </c>
      <c r="M2535" s="58">
        <v>0</v>
      </c>
      <c r="N2535" s="59">
        <f>MIN(D2535:M2535)</f>
        <v>0</v>
      </c>
      <c r="O2535" s="60">
        <f>C2535-N2535</f>
        <v>1</v>
      </c>
      <c r="P2535" s="61">
        <f>O2535/C2535</f>
        <v>1</v>
      </c>
    </row>
    <row r="2536" spans="1:16" ht="9.75" customHeight="1">
      <c r="A2536" s="5"/>
      <c r="B2536" s="40" t="s">
        <v>1</v>
      </c>
      <c r="C2536" s="40"/>
      <c r="D2536" s="41"/>
      <c r="E2536" s="42"/>
      <c r="F2536" s="42"/>
      <c r="G2536" s="42"/>
      <c r="H2536" s="42"/>
      <c r="I2536" s="42"/>
      <c r="J2536" s="42"/>
      <c r="K2536" s="42"/>
      <c r="L2536" s="42"/>
      <c r="M2536" s="43"/>
      <c r="N2536" s="44"/>
      <c r="O2536" s="45"/>
      <c r="P2536" s="46"/>
    </row>
    <row r="2537" spans="1:16" ht="9.75" customHeight="1">
      <c r="A2537" s="5"/>
      <c r="B2537" s="40" t="s">
        <v>2</v>
      </c>
      <c r="C2537" s="40"/>
      <c r="D2537" s="41"/>
      <c r="E2537" s="42"/>
      <c r="F2537" s="42"/>
      <c r="G2537" s="42"/>
      <c r="H2537" s="42"/>
      <c r="I2537" s="42"/>
      <c r="J2537" s="42"/>
      <c r="K2537" s="42"/>
      <c r="L2537" s="42"/>
      <c r="M2537" s="43"/>
      <c r="N2537" s="44"/>
      <c r="O2537" s="45"/>
      <c r="P2537" s="46"/>
    </row>
    <row r="2538" spans="1:16" ht="9.75" customHeight="1">
      <c r="A2538" s="5"/>
      <c r="B2538" s="40" t="s">
        <v>495</v>
      </c>
      <c r="C2538" s="40"/>
      <c r="D2538" s="41"/>
      <c r="E2538" s="42"/>
      <c r="F2538" s="42"/>
      <c r="G2538" s="42"/>
      <c r="H2538" s="42"/>
      <c r="I2538" s="42"/>
      <c r="J2538" s="42"/>
      <c r="K2538" s="42"/>
      <c r="L2538" s="42"/>
      <c r="M2538" s="43"/>
      <c r="N2538" s="44"/>
      <c r="O2538" s="45"/>
      <c r="P2538" s="46"/>
    </row>
    <row r="2539" spans="1:16" ht="9.75" customHeight="1">
      <c r="A2539" s="5"/>
      <c r="B2539" s="40" t="s">
        <v>3</v>
      </c>
      <c r="C2539" s="40">
        <v>10</v>
      </c>
      <c r="D2539" s="41">
        <v>7</v>
      </c>
      <c r="E2539" s="42">
        <v>6</v>
      </c>
      <c r="F2539" s="42">
        <v>5</v>
      </c>
      <c r="G2539" s="42">
        <v>4</v>
      </c>
      <c r="H2539" s="42">
        <v>4</v>
      </c>
      <c r="I2539" s="42">
        <v>5</v>
      </c>
      <c r="J2539" s="42">
        <v>5</v>
      </c>
      <c r="K2539" s="42">
        <v>5</v>
      </c>
      <c r="L2539" s="42">
        <v>6</v>
      </c>
      <c r="M2539" s="43">
        <v>7</v>
      </c>
      <c r="N2539" s="44">
        <f>MIN(D2539:M2539)</f>
        <v>4</v>
      </c>
      <c r="O2539" s="45">
        <f>C2539-N2539</f>
        <v>6</v>
      </c>
      <c r="P2539" s="46">
        <f>O2539/C2539</f>
        <v>0.6</v>
      </c>
    </row>
    <row r="2540" spans="1:16" ht="9.75" customHeight="1">
      <c r="A2540" s="5"/>
      <c r="B2540" s="40" t="s">
        <v>300</v>
      </c>
      <c r="C2540" s="40"/>
      <c r="D2540" s="41"/>
      <c r="E2540" s="42"/>
      <c r="F2540" s="42"/>
      <c r="G2540" s="42"/>
      <c r="H2540" s="42"/>
      <c r="I2540" s="42"/>
      <c r="J2540" s="42"/>
      <c r="K2540" s="42"/>
      <c r="L2540" s="42"/>
      <c r="M2540" s="43"/>
      <c r="N2540" s="44"/>
      <c r="O2540" s="45"/>
      <c r="P2540" s="46"/>
    </row>
    <row r="2541" spans="1:16" ht="9.75" customHeight="1">
      <c r="A2541" s="5"/>
      <c r="B2541" s="40" t="s">
        <v>300</v>
      </c>
      <c r="C2541" s="40"/>
      <c r="D2541" s="41"/>
      <c r="E2541" s="42"/>
      <c r="F2541" s="42"/>
      <c r="G2541" s="42"/>
      <c r="H2541" s="42"/>
      <c r="I2541" s="42"/>
      <c r="J2541" s="42"/>
      <c r="K2541" s="42"/>
      <c r="L2541" s="42"/>
      <c r="M2541" s="43"/>
      <c r="N2541" s="44"/>
      <c r="O2541" s="45"/>
      <c r="P2541" s="46"/>
    </row>
    <row r="2542" spans="1:16" ht="9.75" customHeight="1">
      <c r="A2542" s="5"/>
      <c r="B2542" s="40" t="s">
        <v>300</v>
      </c>
      <c r="C2542" s="40"/>
      <c r="D2542" s="41"/>
      <c r="E2542" s="42"/>
      <c r="F2542" s="42"/>
      <c r="G2542" s="42"/>
      <c r="H2542" s="42"/>
      <c r="I2542" s="42"/>
      <c r="J2542" s="42"/>
      <c r="K2542" s="42"/>
      <c r="L2542" s="42"/>
      <c r="M2542" s="43"/>
      <c r="N2542" s="44"/>
      <c r="O2542" s="45"/>
      <c r="P2542" s="46"/>
    </row>
    <row r="2543" spans="1:16" ht="9.75" customHeight="1">
      <c r="A2543" s="5"/>
      <c r="B2543" s="40" t="s">
        <v>300</v>
      </c>
      <c r="C2543" s="40"/>
      <c r="D2543" s="41"/>
      <c r="E2543" s="42"/>
      <c r="F2543" s="42"/>
      <c r="G2543" s="42"/>
      <c r="H2543" s="42"/>
      <c r="I2543" s="42"/>
      <c r="J2543" s="42"/>
      <c r="K2543" s="42"/>
      <c r="L2543" s="42"/>
      <c r="M2543" s="43"/>
      <c r="N2543" s="44"/>
      <c r="O2543" s="45"/>
      <c r="P2543" s="46"/>
    </row>
    <row r="2544" spans="1:16" ht="9.75" customHeight="1">
      <c r="A2544" s="5"/>
      <c r="B2544" s="40" t="s">
        <v>300</v>
      </c>
      <c r="C2544" s="40"/>
      <c r="D2544" s="41"/>
      <c r="E2544" s="42"/>
      <c r="F2544" s="42"/>
      <c r="G2544" s="42"/>
      <c r="H2544" s="42"/>
      <c r="I2544" s="42"/>
      <c r="J2544" s="42"/>
      <c r="K2544" s="42"/>
      <c r="L2544" s="42"/>
      <c r="M2544" s="43"/>
      <c r="N2544" s="44"/>
      <c r="O2544" s="45"/>
      <c r="P2544" s="46"/>
    </row>
    <row r="2545" spans="1:16" ht="9.75" customHeight="1">
      <c r="A2545" s="5"/>
      <c r="B2545" s="40" t="s">
        <v>301</v>
      </c>
      <c r="C2545" s="40"/>
      <c r="D2545" s="41"/>
      <c r="E2545" s="42"/>
      <c r="F2545" s="42"/>
      <c r="G2545" s="42"/>
      <c r="H2545" s="42"/>
      <c r="I2545" s="42"/>
      <c r="J2545" s="42"/>
      <c r="K2545" s="42"/>
      <c r="L2545" s="42"/>
      <c r="M2545" s="43"/>
      <c r="N2545" s="44"/>
      <c r="O2545" s="45"/>
      <c r="P2545" s="46"/>
    </row>
    <row r="2546" spans="1:16" ht="9.75" customHeight="1">
      <c r="A2546" s="5"/>
      <c r="B2546" s="40" t="s">
        <v>109</v>
      </c>
      <c r="C2546" s="40"/>
      <c r="D2546" s="41"/>
      <c r="E2546" s="42"/>
      <c r="F2546" s="42"/>
      <c r="G2546" s="42"/>
      <c r="H2546" s="42"/>
      <c r="I2546" s="42"/>
      <c r="J2546" s="42"/>
      <c r="K2546" s="42"/>
      <c r="L2546" s="42"/>
      <c r="M2546" s="43"/>
      <c r="N2546" s="44"/>
      <c r="O2546" s="45"/>
      <c r="P2546" s="46"/>
    </row>
    <row r="2547" spans="1:16" ht="9.75" customHeight="1">
      <c r="A2547" s="5"/>
      <c r="B2547" s="40" t="s">
        <v>296</v>
      </c>
      <c r="C2547" s="40"/>
      <c r="D2547" s="41"/>
      <c r="E2547" s="42"/>
      <c r="F2547" s="42"/>
      <c r="G2547" s="42"/>
      <c r="H2547" s="42"/>
      <c r="I2547" s="42"/>
      <c r="J2547" s="42"/>
      <c r="K2547" s="42"/>
      <c r="L2547" s="42"/>
      <c r="M2547" s="43"/>
      <c r="N2547" s="44"/>
      <c r="O2547" s="45"/>
      <c r="P2547" s="46"/>
    </row>
    <row r="2548" spans="1:16" ht="9.75" customHeight="1">
      <c r="A2548" s="5"/>
      <c r="B2548" s="40" t="s">
        <v>297</v>
      </c>
      <c r="C2548" s="40"/>
      <c r="D2548" s="41"/>
      <c r="E2548" s="42"/>
      <c r="F2548" s="42"/>
      <c r="G2548" s="42"/>
      <c r="H2548" s="42"/>
      <c r="I2548" s="42"/>
      <c r="J2548" s="42"/>
      <c r="K2548" s="42"/>
      <c r="L2548" s="42"/>
      <c r="M2548" s="43"/>
      <c r="N2548" s="44"/>
      <c r="O2548" s="45"/>
      <c r="P2548" s="46"/>
    </row>
    <row r="2549" spans="1:16" ht="9.75" customHeight="1">
      <c r="A2549" s="5"/>
      <c r="B2549" s="40" t="s">
        <v>4</v>
      </c>
      <c r="C2549" s="40"/>
      <c r="D2549" s="41"/>
      <c r="E2549" s="42"/>
      <c r="F2549" s="42"/>
      <c r="G2549" s="42"/>
      <c r="H2549" s="42"/>
      <c r="I2549" s="42"/>
      <c r="J2549" s="42"/>
      <c r="K2549" s="42"/>
      <c r="L2549" s="42"/>
      <c r="M2549" s="43"/>
      <c r="N2549" s="44"/>
      <c r="O2549" s="45"/>
      <c r="P2549" s="46"/>
    </row>
    <row r="2550" spans="1:16" ht="9.75" customHeight="1">
      <c r="A2550" s="47"/>
      <c r="B2550" s="48" t="s">
        <v>5</v>
      </c>
      <c r="C2550" s="48">
        <f aca="true" t="shared" si="244" ref="C2550:M2550">SUM(C2535:C2539,C2545:C2549)</f>
        <v>11</v>
      </c>
      <c r="D2550" s="49">
        <f t="shared" si="244"/>
        <v>7</v>
      </c>
      <c r="E2550" s="50">
        <f t="shared" si="244"/>
        <v>6</v>
      </c>
      <c r="F2550" s="50">
        <f t="shared" si="244"/>
        <v>5</v>
      </c>
      <c r="G2550" s="50">
        <f t="shared" si="244"/>
        <v>4</v>
      </c>
      <c r="H2550" s="50">
        <f t="shared" si="244"/>
        <v>4</v>
      </c>
      <c r="I2550" s="50">
        <f t="shared" si="244"/>
        <v>5</v>
      </c>
      <c r="J2550" s="50">
        <f t="shared" si="244"/>
        <v>5</v>
      </c>
      <c r="K2550" s="50">
        <f t="shared" si="244"/>
        <v>5</v>
      </c>
      <c r="L2550" s="50">
        <f t="shared" si="244"/>
        <v>6</v>
      </c>
      <c r="M2550" s="51">
        <f t="shared" si="244"/>
        <v>7</v>
      </c>
      <c r="N2550" s="52">
        <f>MIN(D2550:M2550)</f>
        <v>4</v>
      </c>
      <c r="O2550" s="53">
        <f>C2550-N2550</f>
        <v>7</v>
      </c>
      <c r="P2550" s="54">
        <f>O2550/C2550</f>
        <v>0.6363636363636364</v>
      </c>
    </row>
    <row r="2551" spans="1:16" ht="9.75" customHeight="1">
      <c r="A2551" s="39" t="s">
        <v>159</v>
      </c>
      <c r="B2551" s="55" t="s">
        <v>0</v>
      </c>
      <c r="C2551" s="55"/>
      <c r="D2551" s="56"/>
      <c r="E2551" s="57"/>
      <c r="F2551" s="57"/>
      <c r="G2551" s="57"/>
      <c r="H2551" s="57"/>
      <c r="I2551" s="57"/>
      <c r="J2551" s="57"/>
      <c r="K2551" s="57"/>
      <c r="L2551" s="57"/>
      <c r="M2551" s="58"/>
      <c r="N2551" s="59"/>
      <c r="O2551" s="60"/>
      <c r="P2551" s="61"/>
    </row>
    <row r="2552" spans="1:16" ht="9.75" customHeight="1">
      <c r="A2552" s="5"/>
      <c r="B2552" s="40" t="s">
        <v>1</v>
      </c>
      <c r="C2552" s="40"/>
      <c r="D2552" s="41"/>
      <c r="E2552" s="42"/>
      <c r="F2552" s="42"/>
      <c r="G2552" s="42"/>
      <c r="H2552" s="42"/>
      <c r="I2552" s="42"/>
      <c r="J2552" s="42"/>
      <c r="K2552" s="42"/>
      <c r="L2552" s="42"/>
      <c r="M2552" s="43"/>
      <c r="N2552" s="44"/>
      <c r="O2552" s="45"/>
      <c r="P2552" s="46"/>
    </row>
    <row r="2553" spans="1:16" ht="9.75" customHeight="1">
      <c r="A2553" s="5"/>
      <c r="B2553" s="40" t="s">
        <v>2</v>
      </c>
      <c r="C2553" s="40"/>
      <c r="D2553" s="41"/>
      <c r="E2553" s="42"/>
      <c r="F2553" s="42"/>
      <c r="G2553" s="42"/>
      <c r="H2553" s="42"/>
      <c r="I2553" s="42"/>
      <c r="J2553" s="42"/>
      <c r="K2553" s="42"/>
      <c r="L2553" s="42"/>
      <c r="M2553" s="43"/>
      <c r="N2553" s="44"/>
      <c r="O2553" s="45"/>
      <c r="P2553" s="46"/>
    </row>
    <row r="2554" spans="1:16" ht="9.75" customHeight="1">
      <c r="A2554" s="5"/>
      <c r="B2554" s="40" t="s">
        <v>495</v>
      </c>
      <c r="C2554" s="40"/>
      <c r="D2554" s="41"/>
      <c r="E2554" s="42"/>
      <c r="F2554" s="42"/>
      <c r="G2554" s="42"/>
      <c r="H2554" s="42"/>
      <c r="I2554" s="42"/>
      <c r="J2554" s="42"/>
      <c r="K2554" s="42"/>
      <c r="L2554" s="42"/>
      <c r="M2554" s="43"/>
      <c r="N2554" s="44"/>
      <c r="O2554" s="45"/>
      <c r="P2554" s="46"/>
    </row>
    <row r="2555" spans="1:16" ht="9.75" customHeight="1">
      <c r="A2555" s="5"/>
      <c r="B2555" s="40" t="s">
        <v>3</v>
      </c>
      <c r="C2555" s="40"/>
      <c r="D2555" s="41"/>
      <c r="E2555" s="42"/>
      <c r="F2555" s="42"/>
      <c r="G2555" s="42"/>
      <c r="H2555" s="42"/>
      <c r="I2555" s="42"/>
      <c r="J2555" s="42"/>
      <c r="K2555" s="42"/>
      <c r="L2555" s="42"/>
      <c r="M2555" s="43"/>
      <c r="N2555" s="44"/>
      <c r="O2555" s="45"/>
      <c r="P2555" s="46"/>
    </row>
    <row r="2556" spans="1:16" ht="9.75" customHeight="1">
      <c r="A2556" s="5"/>
      <c r="B2556" s="40" t="s">
        <v>417</v>
      </c>
      <c r="C2556" s="40">
        <v>12</v>
      </c>
      <c r="D2556" s="41">
        <v>7</v>
      </c>
      <c r="E2556" s="42">
        <v>5</v>
      </c>
      <c r="F2556" s="42">
        <v>4</v>
      </c>
      <c r="G2556" s="42">
        <v>4</v>
      </c>
      <c r="H2556" s="42">
        <v>5</v>
      </c>
      <c r="I2556" s="42">
        <v>4</v>
      </c>
      <c r="J2556" s="42">
        <v>1</v>
      </c>
      <c r="K2556" s="42">
        <v>2</v>
      </c>
      <c r="L2556" s="42">
        <v>2</v>
      </c>
      <c r="M2556" s="43">
        <v>2</v>
      </c>
      <c r="N2556" s="44">
        <f>MIN(D2556:M2556)</f>
        <v>1</v>
      </c>
      <c r="O2556" s="45">
        <f>C2556-N2556</f>
        <v>11</v>
      </c>
      <c r="P2556" s="46">
        <f>O2556/C2556</f>
        <v>0.9166666666666666</v>
      </c>
    </row>
    <row r="2557" spans="1:16" ht="9.75" customHeight="1">
      <c r="A2557" s="5"/>
      <c r="B2557" s="40" t="s">
        <v>300</v>
      </c>
      <c r="C2557" s="40"/>
      <c r="D2557" s="41"/>
      <c r="E2557" s="42"/>
      <c r="F2557" s="42"/>
      <c r="G2557" s="42"/>
      <c r="H2557" s="42"/>
      <c r="I2557" s="42"/>
      <c r="J2557" s="42"/>
      <c r="K2557" s="42"/>
      <c r="L2557" s="42"/>
      <c r="M2557" s="43"/>
      <c r="N2557" s="44"/>
      <c r="O2557" s="45"/>
      <c r="P2557" s="46"/>
    </row>
    <row r="2558" spans="1:16" ht="9.75" customHeight="1">
      <c r="A2558" s="5"/>
      <c r="B2558" s="40" t="s">
        <v>300</v>
      </c>
      <c r="C2558" s="40"/>
      <c r="D2558" s="41"/>
      <c r="E2558" s="42"/>
      <c r="F2558" s="42"/>
      <c r="G2558" s="42"/>
      <c r="H2558" s="42"/>
      <c r="I2558" s="42"/>
      <c r="J2558" s="42"/>
      <c r="K2558" s="42"/>
      <c r="L2558" s="42"/>
      <c r="M2558" s="43"/>
      <c r="N2558" s="44"/>
      <c r="O2558" s="45"/>
      <c r="P2558" s="46"/>
    </row>
    <row r="2559" spans="1:16" ht="9.75" customHeight="1">
      <c r="A2559" s="5"/>
      <c r="B2559" s="40" t="s">
        <v>300</v>
      </c>
      <c r="C2559" s="40"/>
      <c r="D2559" s="41"/>
      <c r="E2559" s="42"/>
      <c r="F2559" s="42"/>
      <c r="G2559" s="42"/>
      <c r="H2559" s="42"/>
      <c r="I2559" s="42"/>
      <c r="J2559" s="42"/>
      <c r="K2559" s="42"/>
      <c r="L2559" s="42"/>
      <c r="M2559" s="43"/>
      <c r="N2559" s="44"/>
      <c r="O2559" s="45"/>
      <c r="P2559" s="46"/>
    </row>
    <row r="2560" spans="1:16" ht="9.75" customHeight="1">
      <c r="A2560" s="5"/>
      <c r="B2560" s="40" t="s">
        <v>300</v>
      </c>
      <c r="C2560" s="40"/>
      <c r="D2560" s="41"/>
      <c r="E2560" s="42"/>
      <c r="F2560" s="42"/>
      <c r="G2560" s="42"/>
      <c r="H2560" s="42"/>
      <c r="I2560" s="42"/>
      <c r="J2560" s="42"/>
      <c r="K2560" s="42"/>
      <c r="L2560" s="42"/>
      <c r="M2560" s="43"/>
      <c r="N2560" s="44"/>
      <c r="O2560" s="45"/>
      <c r="P2560" s="46"/>
    </row>
    <row r="2561" spans="1:16" ht="9.75" customHeight="1">
      <c r="A2561" s="5"/>
      <c r="B2561" s="40" t="s">
        <v>301</v>
      </c>
      <c r="C2561" s="40">
        <f aca="true" t="shared" si="245" ref="C2561:M2561">SUM(C2556:C2560)</f>
        <v>12</v>
      </c>
      <c r="D2561" s="41">
        <f t="shared" si="245"/>
        <v>7</v>
      </c>
      <c r="E2561" s="42">
        <f t="shared" si="245"/>
        <v>5</v>
      </c>
      <c r="F2561" s="42">
        <f t="shared" si="245"/>
        <v>4</v>
      </c>
      <c r="G2561" s="42">
        <f t="shared" si="245"/>
        <v>4</v>
      </c>
      <c r="H2561" s="42">
        <f t="shared" si="245"/>
        <v>5</v>
      </c>
      <c r="I2561" s="42">
        <f t="shared" si="245"/>
        <v>4</v>
      </c>
      <c r="J2561" s="42">
        <f t="shared" si="245"/>
        <v>1</v>
      </c>
      <c r="K2561" s="42">
        <f t="shared" si="245"/>
        <v>2</v>
      </c>
      <c r="L2561" s="42">
        <f t="shared" si="245"/>
        <v>2</v>
      </c>
      <c r="M2561" s="43">
        <f t="shared" si="245"/>
        <v>2</v>
      </c>
      <c r="N2561" s="44">
        <f>MIN(D2561:M2561)</f>
        <v>1</v>
      </c>
      <c r="O2561" s="45">
        <f>C2561-N2561</f>
        <v>11</v>
      </c>
      <c r="P2561" s="46">
        <f>O2561/C2561</f>
        <v>0.9166666666666666</v>
      </c>
    </row>
    <row r="2562" spans="1:16" ht="9.75" customHeight="1">
      <c r="A2562" s="5"/>
      <c r="B2562" s="40" t="s">
        <v>109</v>
      </c>
      <c r="C2562" s="40">
        <v>1</v>
      </c>
      <c r="D2562" s="41">
        <v>0</v>
      </c>
      <c r="E2562" s="42">
        <v>1</v>
      </c>
      <c r="F2562" s="42">
        <v>0</v>
      </c>
      <c r="G2562" s="42">
        <v>0</v>
      </c>
      <c r="H2562" s="42">
        <v>0</v>
      </c>
      <c r="I2562" s="42">
        <v>0</v>
      </c>
      <c r="J2562" s="42">
        <v>0</v>
      </c>
      <c r="K2562" s="42">
        <v>0</v>
      </c>
      <c r="L2562" s="42">
        <v>0</v>
      </c>
      <c r="M2562" s="43">
        <v>0</v>
      </c>
      <c r="N2562" s="44">
        <f>MIN(D2562:M2562)</f>
        <v>0</v>
      </c>
      <c r="O2562" s="45">
        <f>C2562-N2562</f>
        <v>1</v>
      </c>
      <c r="P2562" s="46">
        <f>O2562/C2562</f>
        <v>1</v>
      </c>
    </row>
    <row r="2563" spans="1:16" ht="9.75" customHeight="1">
      <c r="A2563" s="5"/>
      <c r="B2563" s="40" t="s">
        <v>296</v>
      </c>
      <c r="C2563" s="40"/>
      <c r="D2563" s="41"/>
      <c r="E2563" s="42"/>
      <c r="F2563" s="42"/>
      <c r="G2563" s="42"/>
      <c r="H2563" s="42"/>
      <c r="I2563" s="42"/>
      <c r="J2563" s="42"/>
      <c r="K2563" s="42"/>
      <c r="L2563" s="42"/>
      <c r="M2563" s="43"/>
      <c r="N2563" s="44"/>
      <c r="O2563" s="45"/>
      <c r="P2563" s="46"/>
    </row>
    <row r="2564" spans="1:16" ht="9.75" customHeight="1">
      <c r="A2564" s="5"/>
      <c r="B2564" s="40" t="s">
        <v>297</v>
      </c>
      <c r="C2564" s="40"/>
      <c r="D2564" s="41"/>
      <c r="E2564" s="42"/>
      <c r="F2564" s="42"/>
      <c r="G2564" s="42"/>
      <c r="H2564" s="42"/>
      <c r="I2564" s="42"/>
      <c r="J2564" s="42"/>
      <c r="K2564" s="42"/>
      <c r="L2564" s="42"/>
      <c r="M2564" s="43"/>
      <c r="N2564" s="44"/>
      <c r="O2564" s="45"/>
      <c r="P2564" s="46"/>
    </row>
    <row r="2565" spans="1:16" ht="9.75" customHeight="1">
      <c r="A2565" s="5"/>
      <c r="B2565" s="40" t="s">
        <v>4</v>
      </c>
      <c r="C2565" s="40"/>
      <c r="D2565" s="41"/>
      <c r="E2565" s="42"/>
      <c r="F2565" s="42"/>
      <c r="G2565" s="42"/>
      <c r="H2565" s="42"/>
      <c r="I2565" s="42"/>
      <c r="J2565" s="42"/>
      <c r="K2565" s="42"/>
      <c r="L2565" s="42"/>
      <c r="M2565" s="43"/>
      <c r="N2565" s="44"/>
      <c r="O2565" s="45"/>
      <c r="P2565" s="46"/>
    </row>
    <row r="2566" spans="1:16" ht="9.75" customHeight="1">
      <c r="A2566" s="47"/>
      <c r="B2566" s="48" t="s">
        <v>5</v>
      </c>
      <c r="C2566" s="48">
        <f aca="true" t="shared" si="246" ref="C2566:M2566">SUM(C2551:C2555,C2561:C2565)</f>
        <v>13</v>
      </c>
      <c r="D2566" s="49">
        <f t="shared" si="246"/>
        <v>7</v>
      </c>
      <c r="E2566" s="50">
        <f t="shared" si="246"/>
        <v>6</v>
      </c>
      <c r="F2566" s="50">
        <f t="shared" si="246"/>
        <v>4</v>
      </c>
      <c r="G2566" s="50">
        <f t="shared" si="246"/>
        <v>4</v>
      </c>
      <c r="H2566" s="50">
        <f t="shared" si="246"/>
        <v>5</v>
      </c>
      <c r="I2566" s="50">
        <f t="shared" si="246"/>
        <v>4</v>
      </c>
      <c r="J2566" s="50">
        <f t="shared" si="246"/>
        <v>1</v>
      </c>
      <c r="K2566" s="50">
        <f t="shared" si="246"/>
        <v>2</v>
      </c>
      <c r="L2566" s="50">
        <f t="shared" si="246"/>
        <v>2</v>
      </c>
      <c r="M2566" s="51">
        <f t="shared" si="246"/>
        <v>2</v>
      </c>
      <c r="N2566" s="52">
        <f>MIN(D2566:M2566)</f>
        <v>1</v>
      </c>
      <c r="O2566" s="53">
        <f>C2566-N2566</f>
        <v>12</v>
      </c>
      <c r="P2566" s="54">
        <f>O2566/C2566</f>
        <v>0.9230769230769231</v>
      </c>
    </row>
    <row r="2567" spans="1:16" ht="9.75" customHeight="1">
      <c r="A2567" s="39" t="s">
        <v>160</v>
      </c>
      <c r="B2567" s="55" t="s">
        <v>0</v>
      </c>
      <c r="C2567" s="55"/>
      <c r="D2567" s="56"/>
      <c r="E2567" s="57"/>
      <c r="F2567" s="57"/>
      <c r="G2567" s="57"/>
      <c r="H2567" s="57"/>
      <c r="I2567" s="57"/>
      <c r="J2567" s="57"/>
      <c r="K2567" s="57"/>
      <c r="L2567" s="57"/>
      <c r="M2567" s="58"/>
      <c r="N2567" s="59"/>
      <c r="O2567" s="60"/>
      <c r="P2567" s="61"/>
    </row>
    <row r="2568" spans="1:16" ht="9.75" customHeight="1">
      <c r="A2568" s="5"/>
      <c r="B2568" s="40" t="s">
        <v>1</v>
      </c>
      <c r="C2568" s="40"/>
      <c r="D2568" s="41"/>
      <c r="E2568" s="42"/>
      <c r="F2568" s="42"/>
      <c r="G2568" s="42"/>
      <c r="H2568" s="42"/>
      <c r="I2568" s="42"/>
      <c r="J2568" s="42"/>
      <c r="K2568" s="42"/>
      <c r="L2568" s="42"/>
      <c r="M2568" s="43"/>
      <c r="N2568" s="44"/>
      <c r="O2568" s="45"/>
      <c r="P2568" s="46"/>
    </row>
    <row r="2569" spans="1:16" ht="9.75" customHeight="1">
      <c r="A2569" s="5"/>
      <c r="B2569" s="40" t="s">
        <v>2</v>
      </c>
      <c r="C2569" s="40"/>
      <c r="D2569" s="41"/>
      <c r="E2569" s="42"/>
      <c r="F2569" s="42"/>
      <c r="G2569" s="42"/>
      <c r="H2569" s="42"/>
      <c r="I2569" s="42"/>
      <c r="J2569" s="42"/>
      <c r="K2569" s="42"/>
      <c r="L2569" s="42"/>
      <c r="M2569" s="43"/>
      <c r="N2569" s="44"/>
      <c r="O2569" s="45"/>
      <c r="P2569" s="46"/>
    </row>
    <row r="2570" spans="1:16" ht="9.75" customHeight="1">
      <c r="A2570" s="5"/>
      <c r="B2570" s="40" t="s">
        <v>495</v>
      </c>
      <c r="C2570" s="40"/>
      <c r="D2570" s="41"/>
      <c r="E2570" s="42"/>
      <c r="F2570" s="42"/>
      <c r="G2570" s="42"/>
      <c r="H2570" s="42"/>
      <c r="I2570" s="42"/>
      <c r="J2570" s="42"/>
      <c r="K2570" s="42"/>
      <c r="L2570" s="42"/>
      <c r="M2570" s="43"/>
      <c r="N2570" s="44"/>
      <c r="O2570" s="45"/>
      <c r="P2570" s="46"/>
    </row>
    <row r="2571" spans="1:16" ht="9.75" customHeight="1">
      <c r="A2571" s="5"/>
      <c r="B2571" s="40" t="s">
        <v>3</v>
      </c>
      <c r="C2571" s="40">
        <v>2</v>
      </c>
      <c r="D2571" s="41">
        <v>1</v>
      </c>
      <c r="E2571" s="42">
        <v>0</v>
      </c>
      <c r="F2571" s="42">
        <v>0</v>
      </c>
      <c r="G2571" s="42">
        <v>0</v>
      </c>
      <c r="H2571" s="42">
        <v>0</v>
      </c>
      <c r="I2571" s="42">
        <v>0</v>
      </c>
      <c r="J2571" s="42">
        <v>0</v>
      </c>
      <c r="K2571" s="42">
        <v>0</v>
      </c>
      <c r="L2571" s="42">
        <v>1</v>
      </c>
      <c r="M2571" s="43">
        <v>1</v>
      </c>
      <c r="N2571" s="44">
        <f>MIN(D2571:M2571)</f>
        <v>0</v>
      </c>
      <c r="O2571" s="45">
        <f>C2571-N2571</f>
        <v>2</v>
      </c>
      <c r="P2571" s="46">
        <f>O2571/C2571</f>
        <v>1</v>
      </c>
    </row>
    <row r="2572" spans="1:16" ht="9.75" customHeight="1">
      <c r="A2572" s="5"/>
      <c r="B2572" s="40" t="s">
        <v>418</v>
      </c>
      <c r="C2572" s="40">
        <v>11</v>
      </c>
      <c r="D2572" s="41">
        <v>4</v>
      </c>
      <c r="E2572" s="42">
        <v>2</v>
      </c>
      <c r="F2572" s="42">
        <v>1</v>
      </c>
      <c r="G2572" s="42">
        <v>1</v>
      </c>
      <c r="H2572" s="42">
        <v>1</v>
      </c>
      <c r="I2572" s="42">
        <v>2</v>
      </c>
      <c r="J2572" s="42">
        <v>3</v>
      </c>
      <c r="K2572" s="42">
        <v>3</v>
      </c>
      <c r="L2572" s="42">
        <v>3</v>
      </c>
      <c r="M2572" s="43">
        <v>5</v>
      </c>
      <c r="N2572" s="44">
        <f>MIN(D2572:M2572)</f>
        <v>1</v>
      </c>
      <c r="O2572" s="45">
        <f>C2572-N2572</f>
        <v>10</v>
      </c>
      <c r="P2572" s="46">
        <f>O2572/C2572</f>
        <v>0.9090909090909091</v>
      </c>
    </row>
    <row r="2573" spans="1:16" ht="9.75" customHeight="1">
      <c r="A2573" s="5"/>
      <c r="B2573" s="40" t="s">
        <v>327</v>
      </c>
      <c r="C2573" s="40">
        <v>9</v>
      </c>
      <c r="D2573" s="41">
        <v>9</v>
      </c>
      <c r="E2573" s="42">
        <v>5</v>
      </c>
      <c r="F2573" s="42">
        <v>4</v>
      </c>
      <c r="G2573" s="42">
        <v>4</v>
      </c>
      <c r="H2573" s="42">
        <v>4</v>
      </c>
      <c r="I2573" s="42">
        <v>4</v>
      </c>
      <c r="J2573" s="42">
        <v>5</v>
      </c>
      <c r="K2573" s="42">
        <v>7</v>
      </c>
      <c r="L2573" s="42">
        <v>7</v>
      </c>
      <c r="M2573" s="43">
        <v>8</v>
      </c>
      <c r="N2573" s="44">
        <f>MIN(D2573:M2573)</f>
        <v>4</v>
      </c>
      <c r="O2573" s="45">
        <f>C2573-N2573</f>
        <v>5</v>
      </c>
      <c r="P2573" s="46">
        <f>O2573/C2573</f>
        <v>0.5555555555555556</v>
      </c>
    </row>
    <row r="2574" spans="1:16" ht="9.75" customHeight="1">
      <c r="A2574" s="5"/>
      <c r="B2574" s="40" t="s">
        <v>328</v>
      </c>
      <c r="C2574" s="40">
        <v>2</v>
      </c>
      <c r="D2574" s="41">
        <v>1</v>
      </c>
      <c r="E2574" s="42">
        <v>1</v>
      </c>
      <c r="F2574" s="42">
        <v>1</v>
      </c>
      <c r="G2574" s="42">
        <v>1</v>
      </c>
      <c r="H2574" s="42">
        <v>1</v>
      </c>
      <c r="I2574" s="42">
        <v>1</v>
      </c>
      <c r="J2574" s="42">
        <v>1</v>
      </c>
      <c r="K2574" s="42">
        <v>1</v>
      </c>
      <c r="L2574" s="42">
        <v>1</v>
      </c>
      <c r="M2574" s="43">
        <v>2</v>
      </c>
      <c r="N2574" s="44">
        <f>MIN(D2574:M2574)</f>
        <v>1</v>
      </c>
      <c r="O2574" s="45">
        <f>C2574-N2574</f>
        <v>1</v>
      </c>
      <c r="P2574" s="46">
        <f>O2574/C2574</f>
        <v>0.5</v>
      </c>
    </row>
    <row r="2575" spans="1:16" ht="9.75" customHeight="1">
      <c r="A2575" s="5"/>
      <c r="B2575" s="40" t="s">
        <v>300</v>
      </c>
      <c r="C2575" s="40"/>
      <c r="D2575" s="41"/>
      <c r="E2575" s="42"/>
      <c r="F2575" s="42"/>
      <c r="G2575" s="42"/>
      <c r="H2575" s="42"/>
      <c r="I2575" s="42"/>
      <c r="J2575" s="42"/>
      <c r="K2575" s="42"/>
      <c r="L2575" s="42"/>
      <c r="M2575" s="43"/>
      <c r="N2575" s="44"/>
      <c r="O2575" s="45"/>
      <c r="P2575" s="46"/>
    </row>
    <row r="2576" spans="1:16" ht="9.75" customHeight="1">
      <c r="A2576" s="5"/>
      <c r="B2576" s="40" t="s">
        <v>300</v>
      </c>
      <c r="C2576" s="40"/>
      <c r="D2576" s="41"/>
      <c r="E2576" s="42"/>
      <c r="F2576" s="42"/>
      <c r="G2576" s="42"/>
      <c r="H2576" s="42"/>
      <c r="I2576" s="42"/>
      <c r="J2576" s="42"/>
      <c r="K2576" s="42"/>
      <c r="L2576" s="42"/>
      <c r="M2576" s="43"/>
      <c r="N2576" s="44"/>
      <c r="O2576" s="45"/>
      <c r="P2576" s="46"/>
    </row>
    <row r="2577" spans="1:16" ht="9.75" customHeight="1">
      <c r="A2577" s="5"/>
      <c r="B2577" s="40" t="s">
        <v>301</v>
      </c>
      <c r="C2577" s="40">
        <f aca="true" t="shared" si="247" ref="C2577:M2577">SUM(C2572:C2576)</f>
        <v>22</v>
      </c>
      <c r="D2577" s="41">
        <f t="shared" si="247"/>
        <v>14</v>
      </c>
      <c r="E2577" s="42">
        <f t="shared" si="247"/>
        <v>8</v>
      </c>
      <c r="F2577" s="42">
        <f t="shared" si="247"/>
        <v>6</v>
      </c>
      <c r="G2577" s="42">
        <f t="shared" si="247"/>
        <v>6</v>
      </c>
      <c r="H2577" s="42">
        <f t="shared" si="247"/>
        <v>6</v>
      </c>
      <c r="I2577" s="42">
        <f t="shared" si="247"/>
        <v>7</v>
      </c>
      <c r="J2577" s="42">
        <f t="shared" si="247"/>
        <v>9</v>
      </c>
      <c r="K2577" s="42">
        <f t="shared" si="247"/>
        <v>11</v>
      </c>
      <c r="L2577" s="42">
        <f t="shared" si="247"/>
        <v>11</v>
      </c>
      <c r="M2577" s="43">
        <f t="shared" si="247"/>
        <v>15</v>
      </c>
      <c r="N2577" s="44">
        <f>MIN(D2577:M2577)</f>
        <v>6</v>
      </c>
      <c r="O2577" s="45">
        <f>C2577-N2577</f>
        <v>16</v>
      </c>
      <c r="P2577" s="46">
        <f>O2577/C2577</f>
        <v>0.7272727272727273</v>
      </c>
    </row>
    <row r="2578" spans="1:16" ht="9.75" customHeight="1">
      <c r="A2578" s="5"/>
      <c r="B2578" s="40" t="s">
        <v>109</v>
      </c>
      <c r="C2578" s="40">
        <v>8</v>
      </c>
      <c r="D2578" s="41">
        <v>0</v>
      </c>
      <c r="E2578" s="42">
        <v>0</v>
      </c>
      <c r="F2578" s="42">
        <v>0</v>
      </c>
      <c r="G2578" s="42">
        <v>0</v>
      </c>
      <c r="H2578" s="42">
        <v>0</v>
      </c>
      <c r="I2578" s="42">
        <v>0</v>
      </c>
      <c r="J2578" s="42">
        <v>0</v>
      </c>
      <c r="K2578" s="42">
        <v>1</v>
      </c>
      <c r="L2578" s="42">
        <v>1</v>
      </c>
      <c r="M2578" s="43">
        <v>0</v>
      </c>
      <c r="N2578" s="44">
        <f>MIN(D2578:M2578)</f>
        <v>0</v>
      </c>
      <c r="O2578" s="45">
        <f>C2578-N2578</f>
        <v>8</v>
      </c>
      <c r="P2578" s="46">
        <f>O2578/C2578</f>
        <v>1</v>
      </c>
    </row>
    <row r="2579" spans="1:16" ht="9.75" customHeight="1">
      <c r="A2579" s="5"/>
      <c r="B2579" s="40" t="s">
        <v>296</v>
      </c>
      <c r="C2579" s="40"/>
      <c r="D2579" s="41"/>
      <c r="E2579" s="42"/>
      <c r="F2579" s="42"/>
      <c r="G2579" s="42"/>
      <c r="H2579" s="42"/>
      <c r="I2579" s="42"/>
      <c r="J2579" s="42"/>
      <c r="K2579" s="42"/>
      <c r="L2579" s="42"/>
      <c r="M2579" s="43"/>
      <c r="N2579" s="44"/>
      <c r="O2579" s="45"/>
      <c r="P2579" s="46"/>
    </row>
    <row r="2580" spans="1:16" ht="9.75" customHeight="1">
      <c r="A2580" s="5"/>
      <c r="B2580" s="40" t="s">
        <v>297</v>
      </c>
      <c r="C2580" s="40"/>
      <c r="D2580" s="41"/>
      <c r="E2580" s="42"/>
      <c r="F2580" s="42"/>
      <c r="G2580" s="42"/>
      <c r="H2580" s="42"/>
      <c r="I2580" s="42"/>
      <c r="J2580" s="42"/>
      <c r="K2580" s="42"/>
      <c r="L2580" s="42"/>
      <c r="M2580" s="43"/>
      <c r="N2580" s="44"/>
      <c r="O2580" s="45"/>
      <c r="P2580" s="46"/>
    </row>
    <row r="2581" spans="1:16" ht="9.75" customHeight="1">
      <c r="A2581" s="5"/>
      <c r="B2581" s="40" t="s">
        <v>4</v>
      </c>
      <c r="C2581" s="40"/>
      <c r="D2581" s="41"/>
      <c r="E2581" s="42"/>
      <c r="F2581" s="42"/>
      <c r="G2581" s="42"/>
      <c r="H2581" s="42"/>
      <c r="I2581" s="42"/>
      <c r="J2581" s="42"/>
      <c r="K2581" s="42"/>
      <c r="L2581" s="42"/>
      <c r="M2581" s="43"/>
      <c r="N2581" s="44"/>
      <c r="O2581" s="45"/>
      <c r="P2581" s="46"/>
    </row>
    <row r="2582" spans="1:16" ht="9.75" customHeight="1">
      <c r="A2582" s="47"/>
      <c r="B2582" s="48" t="s">
        <v>5</v>
      </c>
      <c r="C2582" s="48">
        <f aca="true" t="shared" si="248" ref="C2582:M2582">SUM(C2567:C2571,C2577:C2581)</f>
        <v>32</v>
      </c>
      <c r="D2582" s="49">
        <f t="shared" si="248"/>
        <v>15</v>
      </c>
      <c r="E2582" s="50">
        <f t="shared" si="248"/>
        <v>8</v>
      </c>
      <c r="F2582" s="50">
        <f t="shared" si="248"/>
        <v>6</v>
      </c>
      <c r="G2582" s="50">
        <f t="shared" si="248"/>
        <v>6</v>
      </c>
      <c r="H2582" s="50">
        <f t="shared" si="248"/>
        <v>6</v>
      </c>
      <c r="I2582" s="50">
        <f t="shared" si="248"/>
        <v>7</v>
      </c>
      <c r="J2582" s="50">
        <f t="shared" si="248"/>
        <v>9</v>
      </c>
      <c r="K2582" s="50">
        <f t="shared" si="248"/>
        <v>12</v>
      </c>
      <c r="L2582" s="50">
        <f t="shared" si="248"/>
        <v>13</v>
      </c>
      <c r="M2582" s="51">
        <f t="shared" si="248"/>
        <v>16</v>
      </c>
      <c r="N2582" s="52">
        <f>MIN(D2582:M2582)</f>
        <v>6</v>
      </c>
      <c r="O2582" s="53">
        <f>C2582-N2582</f>
        <v>26</v>
      </c>
      <c r="P2582" s="54">
        <f>O2582/C2582</f>
        <v>0.8125</v>
      </c>
    </row>
    <row r="2583" spans="1:16" ht="9.75" customHeight="1">
      <c r="A2583" s="39" t="s">
        <v>161</v>
      </c>
      <c r="B2583" s="55" t="s">
        <v>0</v>
      </c>
      <c r="C2583" s="55"/>
      <c r="D2583" s="56"/>
      <c r="E2583" s="57"/>
      <c r="F2583" s="57"/>
      <c r="G2583" s="57"/>
      <c r="H2583" s="57"/>
      <c r="I2583" s="57"/>
      <c r="J2583" s="57"/>
      <c r="K2583" s="57"/>
      <c r="L2583" s="57"/>
      <c r="M2583" s="58"/>
      <c r="N2583" s="59"/>
      <c r="O2583" s="60"/>
      <c r="P2583" s="61"/>
    </row>
    <row r="2584" spans="1:16" ht="9.75" customHeight="1">
      <c r="A2584" s="5"/>
      <c r="B2584" s="40" t="s">
        <v>1</v>
      </c>
      <c r="C2584" s="40">
        <v>118</v>
      </c>
      <c r="D2584" s="41">
        <v>32</v>
      </c>
      <c r="E2584" s="42">
        <v>10</v>
      </c>
      <c r="F2584" s="42">
        <v>6</v>
      </c>
      <c r="G2584" s="42">
        <v>4</v>
      </c>
      <c r="H2584" s="42">
        <v>8</v>
      </c>
      <c r="I2584" s="42">
        <v>6</v>
      </c>
      <c r="J2584" s="42">
        <v>8</v>
      </c>
      <c r="K2584" s="42">
        <v>14</v>
      </c>
      <c r="L2584" s="42">
        <v>24</v>
      </c>
      <c r="M2584" s="43">
        <v>45</v>
      </c>
      <c r="N2584" s="44">
        <f>MIN(D2584:M2584)</f>
        <v>4</v>
      </c>
      <c r="O2584" s="45">
        <f>C2584-N2584</f>
        <v>114</v>
      </c>
      <c r="P2584" s="46">
        <f>O2584/C2584</f>
        <v>0.9661016949152542</v>
      </c>
    </row>
    <row r="2585" spans="1:16" ht="9.75" customHeight="1">
      <c r="A2585" s="5"/>
      <c r="B2585" s="40" t="s">
        <v>2</v>
      </c>
      <c r="C2585" s="40"/>
      <c r="D2585" s="41"/>
      <c r="E2585" s="42"/>
      <c r="F2585" s="42"/>
      <c r="G2585" s="42"/>
      <c r="H2585" s="42"/>
      <c r="I2585" s="42"/>
      <c r="J2585" s="42"/>
      <c r="K2585" s="42"/>
      <c r="L2585" s="42"/>
      <c r="M2585" s="43"/>
      <c r="N2585" s="44"/>
      <c r="O2585" s="45"/>
      <c r="P2585" s="46"/>
    </row>
    <row r="2586" spans="1:16" ht="9.75" customHeight="1">
      <c r="A2586" s="5"/>
      <c r="B2586" s="40" t="s">
        <v>495</v>
      </c>
      <c r="C2586" s="40"/>
      <c r="D2586" s="41"/>
      <c r="E2586" s="42"/>
      <c r="F2586" s="42"/>
      <c r="G2586" s="42"/>
      <c r="H2586" s="42"/>
      <c r="I2586" s="42"/>
      <c r="J2586" s="42"/>
      <c r="K2586" s="42"/>
      <c r="L2586" s="42"/>
      <c r="M2586" s="43"/>
      <c r="N2586" s="44"/>
      <c r="O2586" s="45"/>
      <c r="P2586" s="46"/>
    </row>
    <row r="2587" spans="1:16" ht="9.75" customHeight="1">
      <c r="A2587" s="5"/>
      <c r="B2587" s="40" t="s">
        <v>3</v>
      </c>
      <c r="C2587" s="40"/>
      <c r="D2587" s="41"/>
      <c r="E2587" s="42"/>
      <c r="F2587" s="42"/>
      <c r="G2587" s="42"/>
      <c r="H2587" s="42"/>
      <c r="I2587" s="42"/>
      <c r="J2587" s="42"/>
      <c r="K2587" s="42"/>
      <c r="L2587" s="42"/>
      <c r="M2587" s="43"/>
      <c r="N2587" s="44"/>
      <c r="O2587" s="45"/>
      <c r="P2587" s="46"/>
    </row>
    <row r="2588" spans="1:16" ht="9.75" customHeight="1">
      <c r="A2588" s="5"/>
      <c r="B2588" s="40" t="s">
        <v>300</v>
      </c>
      <c r="C2588" s="40"/>
      <c r="D2588" s="41"/>
      <c r="E2588" s="42"/>
      <c r="F2588" s="42"/>
      <c r="G2588" s="42"/>
      <c r="H2588" s="42"/>
      <c r="I2588" s="42"/>
      <c r="J2588" s="42"/>
      <c r="K2588" s="42"/>
      <c r="L2588" s="42"/>
      <c r="M2588" s="43"/>
      <c r="N2588" s="44"/>
      <c r="O2588" s="45"/>
      <c r="P2588" s="46"/>
    </row>
    <row r="2589" spans="1:16" ht="9.75" customHeight="1">
      <c r="A2589" s="5"/>
      <c r="B2589" s="40" t="s">
        <v>300</v>
      </c>
      <c r="C2589" s="40"/>
      <c r="D2589" s="41"/>
      <c r="E2589" s="42"/>
      <c r="F2589" s="42"/>
      <c r="G2589" s="42"/>
      <c r="H2589" s="42"/>
      <c r="I2589" s="42"/>
      <c r="J2589" s="42"/>
      <c r="K2589" s="42"/>
      <c r="L2589" s="42"/>
      <c r="M2589" s="43"/>
      <c r="N2589" s="44"/>
      <c r="O2589" s="45"/>
      <c r="P2589" s="46"/>
    </row>
    <row r="2590" spans="1:16" ht="9.75" customHeight="1">
      <c r="A2590" s="5"/>
      <c r="B2590" s="40" t="s">
        <v>300</v>
      </c>
      <c r="C2590" s="40"/>
      <c r="D2590" s="41"/>
      <c r="E2590" s="42"/>
      <c r="F2590" s="42"/>
      <c r="G2590" s="42"/>
      <c r="H2590" s="42"/>
      <c r="I2590" s="42"/>
      <c r="J2590" s="42"/>
      <c r="K2590" s="42"/>
      <c r="L2590" s="42"/>
      <c r="M2590" s="43"/>
      <c r="N2590" s="44"/>
      <c r="O2590" s="45"/>
      <c r="P2590" s="46"/>
    </row>
    <row r="2591" spans="1:16" ht="9.75" customHeight="1">
      <c r="A2591" s="5"/>
      <c r="B2591" s="40" t="s">
        <v>300</v>
      </c>
      <c r="C2591" s="40"/>
      <c r="D2591" s="41"/>
      <c r="E2591" s="42"/>
      <c r="F2591" s="42"/>
      <c r="G2591" s="42"/>
      <c r="H2591" s="42"/>
      <c r="I2591" s="42"/>
      <c r="J2591" s="42"/>
      <c r="K2591" s="42"/>
      <c r="L2591" s="42"/>
      <c r="M2591" s="43"/>
      <c r="N2591" s="44"/>
      <c r="O2591" s="45"/>
      <c r="P2591" s="46"/>
    </row>
    <row r="2592" spans="1:16" ht="9.75" customHeight="1">
      <c r="A2592" s="5"/>
      <c r="B2592" s="40" t="s">
        <v>300</v>
      </c>
      <c r="C2592" s="40"/>
      <c r="D2592" s="41"/>
      <c r="E2592" s="42"/>
      <c r="F2592" s="42"/>
      <c r="G2592" s="42"/>
      <c r="H2592" s="42"/>
      <c r="I2592" s="42"/>
      <c r="J2592" s="42"/>
      <c r="K2592" s="42"/>
      <c r="L2592" s="42"/>
      <c r="M2592" s="43"/>
      <c r="N2592" s="44"/>
      <c r="O2592" s="45"/>
      <c r="P2592" s="46"/>
    </row>
    <row r="2593" spans="1:16" ht="9.75" customHeight="1">
      <c r="A2593" s="5"/>
      <c r="B2593" s="40" t="s">
        <v>301</v>
      </c>
      <c r="C2593" s="40"/>
      <c r="D2593" s="41"/>
      <c r="E2593" s="42"/>
      <c r="F2593" s="42"/>
      <c r="G2593" s="42"/>
      <c r="H2593" s="42"/>
      <c r="I2593" s="42"/>
      <c r="J2593" s="42"/>
      <c r="K2593" s="42"/>
      <c r="L2593" s="42"/>
      <c r="M2593" s="43"/>
      <c r="N2593" s="44"/>
      <c r="O2593" s="45"/>
      <c r="P2593" s="46"/>
    </row>
    <row r="2594" spans="1:16" ht="9.75" customHeight="1">
      <c r="A2594" s="5"/>
      <c r="B2594" s="40" t="s">
        <v>109</v>
      </c>
      <c r="C2594" s="40"/>
      <c r="D2594" s="41"/>
      <c r="E2594" s="42"/>
      <c r="F2594" s="42"/>
      <c r="G2594" s="42"/>
      <c r="H2594" s="42"/>
      <c r="I2594" s="42"/>
      <c r="J2594" s="42"/>
      <c r="K2594" s="42"/>
      <c r="L2594" s="42"/>
      <c r="M2594" s="43"/>
      <c r="N2594" s="44"/>
      <c r="O2594" s="45"/>
      <c r="P2594" s="46"/>
    </row>
    <row r="2595" spans="1:16" ht="9.75" customHeight="1">
      <c r="A2595" s="5"/>
      <c r="B2595" s="40" t="s">
        <v>296</v>
      </c>
      <c r="C2595" s="40"/>
      <c r="D2595" s="41"/>
      <c r="E2595" s="42"/>
      <c r="F2595" s="42"/>
      <c r="G2595" s="42"/>
      <c r="H2595" s="42"/>
      <c r="I2595" s="42"/>
      <c r="J2595" s="42"/>
      <c r="K2595" s="42"/>
      <c r="L2595" s="42"/>
      <c r="M2595" s="43"/>
      <c r="N2595" s="44"/>
      <c r="O2595" s="45"/>
      <c r="P2595" s="46"/>
    </row>
    <row r="2596" spans="1:16" ht="9.75" customHeight="1">
      <c r="A2596" s="5"/>
      <c r="B2596" s="40" t="s">
        <v>297</v>
      </c>
      <c r="C2596" s="40"/>
      <c r="D2596" s="41"/>
      <c r="E2596" s="42"/>
      <c r="F2596" s="42"/>
      <c r="G2596" s="42"/>
      <c r="H2596" s="42"/>
      <c r="I2596" s="42"/>
      <c r="J2596" s="42"/>
      <c r="K2596" s="42"/>
      <c r="L2596" s="42"/>
      <c r="M2596" s="43"/>
      <c r="N2596" s="44"/>
      <c r="O2596" s="45"/>
      <c r="P2596" s="46"/>
    </row>
    <row r="2597" spans="1:16" ht="9.75" customHeight="1">
      <c r="A2597" s="5"/>
      <c r="B2597" s="40" t="s">
        <v>4</v>
      </c>
      <c r="C2597" s="40"/>
      <c r="D2597" s="41"/>
      <c r="E2597" s="42"/>
      <c r="F2597" s="42"/>
      <c r="G2597" s="42"/>
      <c r="H2597" s="42"/>
      <c r="I2597" s="42"/>
      <c r="J2597" s="42"/>
      <c r="K2597" s="42"/>
      <c r="L2597" s="42"/>
      <c r="M2597" s="43"/>
      <c r="N2597" s="44"/>
      <c r="O2597" s="45"/>
      <c r="P2597" s="46"/>
    </row>
    <row r="2598" spans="1:16" ht="9.75" customHeight="1">
      <c r="A2598" s="47"/>
      <c r="B2598" s="48" t="s">
        <v>5</v>
      </c>
      <c r="C2598" s="48">
        <f aca="true" t="shared" si="249" ref="C2598:M2598">SUM(C2583:C2587,C2593:C2597)</f>
        <v>118</v>
      </c>
      <c r="D2598" s="49">
        <f t="shared" si="249"/>
        <v>32</v>
      </c>
      <c r="E2598" s="50">
        <f t="shared" si="249"/>
        <v>10</v>
      </c>
      <c r="F2598" s="50">
        <f t="shared" si="249"/>
        <v>6</v>
      </c>
      <c r="G2598" s="50">
        <f t="shared" si="249"/>
        <v>4</v>
      </c>
      <c r="H2598" s="50">
        <f t="shared" si="249"/>
        <v>8</v>
      </c>
      <c r="I2598" s="50">
        <f t="shared" si="249"/>
        <v>6</v>
      </c>
      <c r="J2598" s="50">
        <f t="shared" si="249"/>
        <v>8</v>
      </c>
      <c r="K2598" s="50">
        <f t="shared" si="249"/>
        <v>14</v>
      </c>
      <c r="L2598" s="50">
        <f t="shared" si="249"/>
        <v>24</v>
      </c>
      <c r="M2598" s="51">
        <f t="shared" si="249"/>
        <v>45</v>
      </c>
      <c r="N2598" s="52">
        <f>MIN(D2598:M2598)</f>
        <v>4</v>
      </c>
      <c r="O2598" s="53">
        <f>C2598-N2598</f>
        <v>114</v>
      </c>
      <c r="P2598" s="54">
        <f>O2598/C2598</f>
        <v>0.9661016949152542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40" manualBreakCount="40">
    <brk id="70" max="255" man="1"/>
    <brk id="134" max="255" man="1"/>
    <brk id="198" max="255" man="1"/>
    <brk id="262" max="255" man="1"/>
    <brk id="326" max="255" man="1"/>
    <brk id="390" max="255" man="1"/>
    <brk id="454" max="255" man="1"/>
    <brk id="518" max="255" man="1"/>
    <brk id="582" max="255" man="1"/>
    <brk id="646" max="255" man="1"/>
    <brk id="710" max="255" man="1"/>
    <brk id="774" max="255" man="1"/>
    <brk id="838" max="255" man="1"/>
    <brk id="902" max="255" man="1"/>
    <brk id="966" max="255" man="1"/>
    <brk id="1030" max="255" man="1"/>
    <brk id="1094" max="255" man="1"/>
    <brk id="1158" max="255" man="1"/>
    <brk id="1222" max="255" man="1"/>
    <brk id="1286" max="255" man="1"/>
    <brk id="1350" max="255" man="1"/>
    <brk id="1414" max="255" man="1"/>
    <brk id="1478" max="255" man="1"/>
    <brk id="1542" max="255" man="1"/>
    <brk id="1606" max="255" man="1"/>
    <brk id="1670" max="255" man="1"/>
    <brk id="1734" max="255" man="1"/>
    <brk id="1798" max="255" man="1"/>
    <brk id="1862" max="255" man="1"/>
    <brk id="1926" max="255" man="1"/>
    <brk id="1990" max="255" man="1"/>
    <brk id="2054" max="255" man="1"/>
    <brk id="2118" max="255" man="1"/>
    <brk id="2182" max="255" man="1"/>
    <brk id="2246" max="255" man="1"/>
    <brk id="2310" max="255" man="1"/>
    <brk id="2374" max="255" man="1"/>
    <brk id="2438" max="255" man="1"/>
    <brk id="2502" max="255" man="1"/>
    <brk id="256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P83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78" customWidth="1"/>
    <col min="2" max="2" width="10.125" style="78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92" t="s">
        <v>493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4.25">
      <c r="A2" s="92" t="s">
        <v>488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11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1.25">
      <c r="A4" s="27" t="s">
        <v>174</v>
      </c>
      <c r="B4" s="27" t="s">
        <v>6</v>
      </c>
      <c r="C4" s="27" t="s">
        <v>6</v>
      </c>
      <c r="D4" s="89" t="s">
        <v>458</v>
      </c>
      <c r="E4" s="90"/>
      <c r="F4" s="90"/>
      <c r="G4" s="90"/>
      <c r="H4" s="90"/>
      <c r="I4" s="90"/>
      <c r="J4" s="90"/>
      <c r="K4" s="90"/>
      <c r="L4" s="90"/>
      <c r="M4" s="91"/>
      <c r="N4" s="89" t="s">
        <v>331</v>
      </c>
      <c r="O4" s="90"/>
      <c r="P4" s="91"/>
    </row>
    <row r="5" spans="1:16" ht="11.25">
      <c r="A5" s="28"/>
      <c r="B5" s="28" t="s">
        <v>179</v>
      </c>
      <c r="C5" s="28" t="s">
        <v>180</v>
      </c>
      <c r="D5" s="29" t="s">
        <v>281</v>
      </c>
      <c r="E5" s="30" t="s">
        <v>282</v>
      </c>
      <c r="F5" s="30" t="s">
        <v>283</v>
      </c>
      <c r="G5" s="30" t="s">
        <v>284</v>
      </c>
      <c r="H5" s="30" t="s">
        <v>285</v>
      </c>
      <c r="I5" s="30" t="s">
        <v>286</v>
      </c>
      <c r="J5" s="30" t="s">
        <v>287</v>
      </c>
      <c r="K5" s="30" t="s">
        <v>288</v>
      </c>
      <c r="L5" s="30" t="s">
        <v>289</v>
      </c>
      <c r="M5" s="31" t="s">
        <v>290</v>
      </c>
      <c r="N5" s="32" t="s">
        <v>291</v>
      </c>
      <c r="O5" s="33" t="s">
        <v>292</v>
      </c>
      <c r="P5" s="34" t="s">
        <v>293</v>
      </c>
    </row>
    <row r="6" spans="1:16" ht="11.25">
      <c r="A6" s="35"/>
      <c r="B6" s="35"/>
      <c r="C6" s="35"/>
      <c r="D6" s="36" t="s">
        <v>294</v>
      </c>
      <c r="E6" s="37" t="s">
        <v>294</v>
      </c>
      <c r="F6" s="37" t="s">
        <v>294</v>
      </c>
      <c r="G6" s="37" t="s">
        <v>294</v>
      </c>
      <c r="H6" s="37" t="s">
        <v>295</v>
      </c>
      <c r="I6" s="37" t="s">
        <v>295</v>
      </c>
      <c r="J6" s="37" t="s">
        <v>295</v>
      </c>
      <c r="K6" s="37" t="s">
        <v>295</v>
      </c>
      <c r="L6" s="37" t="s">
        <v>295</v>
      </c>
      <c r="M6" s="38" t="s">
        <v>295</v>
      </c>
      <c r="N6" s="36" t="s">
        <v>180</v>
      </c>
      <c r="O6" s="37" t="s">
        <v>180</v>
      </c>
      <c r="P6" s="38" t="s">
        <v>292</v>
      </c>
    </row>
    <row r="7" spans="1:16" ht="11.25">
      <c r="A7" s="39" t="s">
        <v>175</v>
      </c>
      <c r="B7" s="40" t="s">
        <v>0</v>
      </c>
      <c r="C7" s="40">
        <f>SUM('By Lot'!C919,'By Lot'!C935,'By Lot'!C951,'By Lot'!C967,'By Lot'!C983,'By Lot'!C999)</f>
        <v>89</v>
      </c>
      <c r="D7" s="41">
        <f>SUM('By Lot'!D919,'By Lot'!D935,'By Lot'!D951,'By Lot'!D967,'By Lot'!D983,'By Lot'!D999)</f>
        <v>75</v>
      </c>
      <c r="E7" s="42">
        <f>SUM('By Lot'!E919,'By Lot'!E935,'By Lot'!E951,'By Lot'!E967,'By Lot'!E983,'By Lot'!E999)</f>
        <v>63</v>
      </c>
      <c r="F7" s="42">
        <f>SUM('By Lot'!F919,'By Lot'!F935,'By Lot'!F951,'By Lot'!F967,'By Lot'!F983,'By Lot'!F999)</f>
        <v>44</v>
      </c>
      <c r="G7" s="42">
        <f>SUM('By Lot'!G919,'By Lot'!G935,'By Lot'!G951,'By Lot'!G967,'By Lot'!G983,'By Lot'!G999)</f>
        <v>35</v>
      </c>
      <c r="H7" s="42">
        <f>SUM('By Lot'!H919,'By Lot'!H935,'By Lot'!H951,'By Lot'!H967,'By Lot'!H983,'By Lot'!H999)</f>
        <v>35</v>
      </c>
      <c r="I7" s="42">
        <f>SUM('By Lot'!I919,'By Lot'!I935,'By Lot'!I951,'By Lot'!I967,'By Lot'!I983,'By Lot'!I999)</f>
        <v>35</v>
      </c>
      <c r="J7" s="42">
        <f>SUM('By Lot'!J919,'By Lot'!J935,'By Lot'!J951,'By Lot'!J967,'By Lot'!J983,'By Lot'!J999)</f>
        <v>35</v>
      </c>
      <c r="K7" s="42">
        <f>SUM('By Lot'!K919,'By Lot'!K935,'By Lot'!K951,'By Lot'!K967,'By Lot'!K983,'By Lot'!K999)</f>
        <v>35</v>
      </c>
      <c r="L7" s="42">
        <f>SUM('By Lot'!L919,'By Lot'!L935,'By Lot'!L951,'By Lot'!L967,'By Lot'!L983,'By Lot'!L999)</f>
        <v>39</v>
      </c>
      <c r="M7" s="43">
        <f>SUM('By Lot'!M919,'By Lot'!M935,'By Lot'!M951,'By Lot'!M967,'By Lot'!M983,'By Lot'!M999)</f>
        <v>43</v>
      </c>
      <c r="N7" s="44">
        <f>MIN(D7:M7)</f>
        <v>35</v>
      </c>
      <c r="O7" s="45">
        <f>C7-N7</f>
        <v>54</v>
      </c>
      <c r="P7" s="46">
        <f>O7/C7</f>
        <v>0.6067415730337079</v>
      </c>
    </row>
    <row r="8" spans="1:16" ht="11.25">
      <c r="A8" s="5"/>
      <c r="B8" s="40" t="s">
        <v>1</v>
      </c>
      <c r="C8" s="40">
        <f>SUM('By Lot'!C920,'By Lot'!C936,'By Lot'!C952,'By Lot'!C968,'By Lot'!C984,'By Lot'!C1000)</f>
        <v>188</v>
      </c>
      <c r="D8" s="41">
        <f>SUM('By Lot'!D920,'By Lot'!D936,'By Lot'!D952,'By Lot'!D968,'By Lot'!D984,'By Lot'!D1000)</f>
        <v>145</v>
      </c>
      <c r="E8" s="42">
        <f>SUM('By Lot'!E920,'By Lot'!E936,'By Lot'!E952,'By Lot'!E968,'By Lot'!E984,'By Lot'!E1000)</f>
        <v>114</v>
      </c>
      <c r="F8" s="42">
        <f>SUM('By Lot'!F920,'By Lot'!F936,'By Lot'!F952,'By Lot'!F968,'By Lot'!F984,'By Lot'!F1000)</f>
        <v>61</v>
      </c>
      <c r="G8" s="42">
        <f>SUM('By Lot'!G920,'By Lot'!G936,'By Lot'!G952,'By Lot'!G968,'By Lot'!G984,'By Lot'!G1000)</f>
        <v>27</v>
      </c>
      <c r="H8" s="42">
        <f>SUM('By Lot'!H920,'By Lot'!H936,'By Lot'!H952,'By Lot'!H968,'By Lot'!H984,'By Lot'!H1000)</f>
        <v>15</v>
      </c>
      <c r="I8" s="42">
        <f>SUM('By Lot'!I920,'By Lot'!I936,'By Lot'!I952,'By Lot'!I968,'By Lot'!I984,'By Lot'!I1000)</f>
        <v>14</v>
      </c>
      <c r="J8" s="42">
        <f>SUM('By Lot'!J920,'By Lot'!J936,'By Lot'!J952,'By Lot'!J968,'By Lot'!J984,'By Lot'!J1000)</f>
        <v>12</v>
      </c>
      <c r="K8" s="42">
        <f>SUM('By Lot'!K920,'By Lot'!K936,'By Lot'!K952,'By Lot'!K968,'By Lot'!K984,'By Lot'!K1000)</f>
        <v>22</v>
      </c>
      <c r="L8" s="42">
        <f>SUM('By Lot'!L920,'By Lot'!L936,'By Lot'!L952,'By Lot'!L968,'By Lot'!L984,'By Lot'!L1000)</f>
        <v>43</v>
      </c>
      <c r="M8" s="43">
        <f>SUM('By Lot'!M920,'By Lot'!M936,'By Lot'!M952,'By Lot'!M968,'By Lot'!M984,'By Lot'!M1000)</f>
        <v>62</v>
      </c>
      <c r="N8" s="44">
        <f aca="true" t="shared" si="0" ref="N8:N69">MIN(D8:M8)</f>
        <v>12</v>
      </c>
      <c r="O8" s="45">
        <f aca="true" t="shared" si="1" ref="O8:O69">C8-N8</f>
        <v>176</v>
      </c>
      <c r="P8" s="46">
        <f aca="true" t="shared" si="2" ref="P8:P69">O8/C8</f>
        <v>0.9361702127659575</v>
      </c>
    </row>
    <row r="9" spans="1:16" ht="11.25">
      <c r="A9" s="5"/>
      <c r="B9" s="40" t="s">
        <v>2</v>
      </c>
      <c r="C9" s="40">
        <f>SUM('By Lot'!C921,'By Lot'!C937,'By Lot'!C953,'By Lot'!C969,'By Lot'!C985,'By Lot'!C1001)</f>
        <v>603</v>
      </c>
      <c r="D9" s="41">
        <f>SUM('By Lot'!D921,'By Lot'!D937,'By Lot'!D953,'By Lot'!D969,'By Lot'!D985,'By Lot'!D1001)</f>
        <v>15</v>
      </c>
      <c r="E9" s="42">
        <f>SUM('By Lot'!E921,'By Lot'!E937,'By Lot'!E953,'By Lot'!E969,'By Lot'!E985,'By Lot'!E1001)</f>
        <v>6</v>
      </c>
      <c r="F9" s="42">
        <f>SUM('By Lot'!F921,'By Lot'!F937,'By Lot'!F953,'By Lot'!F969,'By Lot'!F985,'By Lot'!F1001)</f>
        <v>5</v>
      </c>
      <c r="G9" s="42">
        <f>SUM('By Lot'!G921,'By Lot'!G937,'By Lot'!G953,'By Lot'!G969,'By Lot'!G985,'By Lot'!G1001)</f>
        <v>4</v>
      </c>
      <c r="H9" s="42">
        <f>SUM('By Lot'!H921,'By Lot'!H937,'By Lot'!H953,'By Lot'!H969,'By Lot'!H985,'By Lot'!H1001)</f>
        <v>4</v>
      </c>
      <c r="I9" s="42">
        <f>SUM('By Lot'!I921,'By Lot'!I937,'By Lot'!I953,'By Lot'!I969,'By Lot'!I985,'By Lot'!I1001)</f>
        <v>2</v>
      </c>
      <c r="J9" s="42">
        <f>SUM('By Lot'!J921,'By Lot'!J937,'By Lot'!J953,'By Lot'!J969,'By Lot'!J985,'By Lot'!J1001)</f>
        <v>4</v>
      </c>
      <c r="K9" s="42">
        <f>SUM('By Lot'!K921,'By Lot'!K937,'By Lot'!K953,'By Lot'!K969,'By Lot'!K985,'By Lot'!K1001)</f>
        <v>6</v>
      </c>
      <c r="L9" s="42">
        <f>SUM('By Lot'!L921,'By Lot'!L937,'By Lot'!L953,'By Lot'!L969,'By Lot'!L985,'By Lot'!L1001)</f>
        <v>19</v>
      </c>
      <c r="M9" s="43">
        <f>SUM('By Lot'!M921,'By Lot'!M937,'By Lot'!M953,'By Lot'!M969,'By Lot'!M985,'By Lot'!M1001)</f>
        <v>32</v>
      </c>
      <c r="N9" s="44">
        <f t="shared" si="0"/>
        <v>2</v>
      </c>
      <c r="O9" s="45">
        <f t="shared" si="1"/>
        <v>601</v>
      </c>
      <c r="P9" s="46">
        <f t="shared" si="2"/>
        <v>0.9966832504145937</v>
      </c>
    </row>
    <row r="10" spans="1:16" ht="11.25">
      <c r="A10" s="5"/>
      <c r="B10" s="40" t="s">
        <v>494</v>
      </c>
      <c r="C10" s="40">
        <f>SUM('By Lot'!C922,'By Lot'!C938,'By Lot'!C954,'By Lot'!C970,'By Lot'!C986,'By Lot'!C1002)</f>
        <v>52</v>
      </c>
      <c r="D10" s="41">
        <f>SUM('By Lot'!D922,'By Lot'!D938,'By Lot'!D954,'By Lot'!D970,'By Lot'!D986,'By Lot'!D1002)</f>
        <v>44</v>
      </c>
      <c r="E10" s="42">
        <f>SUM('By Lot'!E922,'By Lot'!E938,'By Lot'!E954,'By Lot'!E970,'By Lot'!E986,'By Lot'!E1002)</f>
        <v>41</v>
      </c>
      <c r="F10" s="42">
        <f>SUM('By Lot'!F922,'By Lot'!F938,'By Lot'!F954,'By Lot'!F970,'By Lot'!F986,'By Lot'!F1002)</f>
        <v>37</v>
      </c>
      <c r="G10" s="42">
        <f>SUM('By Lot'!G922,'By Lot'!G938,'By Lot'!G954,'By Lot'!G970,'By Lot'!G986,'By Lot'!G1002)</f>
        <v>35</v>
      </c>
      <c r="H10" s="42">
        <f>SUM('By Lot'!H922,'By Lot'!H938,'By Lot'!H954,'By Lot'!H970,'By Lot'!H986,'By Lot'!H1002)</f>
        <v>37</v>
      </c>
      <c r="I10" s="42">
        <f>SUM('By Lot'!I922,'By Lot'!I938,'By Lot'!I954,'By Lot'!I970,'By Lot'!I986,'By Lot'!I1002)</f>
        <v>35</v>
      </c>
      <c r="J10" s="42">
        <f>SUM('By Lot'!J922,'By Lot'!J938,'By Lot'!J954,'By Lot'!J970,'By Lot'!J986,'By Lot'!J1002)</f>
        <v>37</v>
      </c>
      <c r="K10" s="42">
        <f>SUM('By Lot'!K922,'By Lot'!K938,'By Lot'!K954,'By Lot'!K970,'By Lot'!K986,'By Lot'!K1002)</f>
        <v>37</v>
      </c>
      <c r="L10" s="42">
        <f>SUM('By Lot'!L922,'By Lot'!L938,'By Lot'!L954,'By Lot'!L970,'By Lot'!L986,'By Lot'!L1002)</f>
        <v>41</v>
      </c>
      <c r="M10" s="43">
        <f>SUM('By Lot'!M922,'By Lot'!M938,'By Lot'!M954,'By Lot'!M970,'By Lot'!M986,'By Lot'!M1002)</f>
        <v>41</v>
      </c>
      <c r="N10" s="44">
        <f t="shared" si="0"/>
        <v>35</v>
      </c>
      <c r="O10" s="45">
        <f t="shared" si="1"/>
        <v>17</v>
      </c>
      <c r="P10" s="46">
        <f t="shared" si="2"/>
        <v>0.3269230769230769</v>
      </c>
    </row>
    <row r="11" spans="1:16" ht="11.25">
      <c r="A11" s="5"/>
      <c r="B11" s="40" t="s">
        <v>3</v>
      </c>
      <c r="C11" s="40">
        <f>SUM('By Lot'!C923,'By Lot'!C939,'By Lot'!C955,'By Lot'!C971,'By Lot'!C987,'By Lot'!C1003)</f>
        <v>5</v>
      </c>
      <c r="D11" s="41">
        <f>SUM('By Lot'!D923,'By Lot'!D939,'By Lot'!D955,'By Lot'!D971,'By Lot'!D987,'By Lot'!D1003)</f>
        <v>4</v>
      </c>
      <c r="E11" s="42">
        <f>SUM('By Lot'!E923,'By Lot'!E939,'By Lot'!E955,'By Lot'!E971,'By Lot'!E987,'By Lot'!E1003)</f>
        <v>4</v>
      </c>
      <c r="F11" s="42">
        <f>SUM('By Lot'!F923,'By Lot'!F939,'By Lot'!F955,'By Lot'!F971,'By Lot'!F987,'By Lot'!F1003)</f>
        <v>3</v>
      </c>
      <c r="G11" s="42">
        <f>SUM('By Lot'!G923,'By Lot'!G939,'By Lot'!G955,'By Lot'!G971,'By Lot'!G987,'By Lot'!G1003)</f>
        <v>2</v>
      </c>
      <c r="H11" s="42">
        <f>SUM('By Lot'!H923,'By Lot'!H939,'By Lot'!H955,'By Lot'!H971,'By Lot'!H987,'By Lot'!H1003)</f>
        <v>2</v>
      </c>
      <c r="I11" s="42">
        <f>SUM('By Lot'!I923,'By Lot'!I939,'By Lot'!I955,'By Lot'!I971,'By Lot'!I987,'By Lot'!I1003)</f>
        <v>2</v>
      </c>
      <c r="J11" s="42">
        <f>SUM('By Lot'!J923,'By Lot'!J939,'By Lot'!J955,'By Lot'!J971,'By Lot'!J987,'By Lot'!J1003)</f>
        <v>2</v>
      </c>
      <c r="K11" s="42">
        <f>SUM('By Lot'!K923,'By Lot'!K939,'By Lot'!K955,'By Lot'!K971,'By Lot'!K987,'By Lot'!K1003)</f>
        <v>2</v>
      </c>
      <c r="L11" s="42">
        <f>SUM('By Lot'!L923,'By Lot'!L939,'By Lot'!L955,'By Lot'!L971,'By Lot'!L987,'By Lot'!L1003)</f>
        <v>2</v>
      </c>
      <c r="M11" s="43">
        <f>SUM('By Lot'!M923,'By Lot'!M939,'By Lot'!M955,'By Lot'!M971,'By Lot'!M987,'By Lot'!M1003)</f>
        <v>1</v>
      </c>
      <c r="N11" s="44">
        <f t="shared" si="0"/>
        <v>1</v>
      </c>
      <c r="O11" s="45">
        <f t="shared" si="1"/>
        <v>4</v>
      </c>
      <c r="P11" s="46">
        <f t="shared" si="2"/>
        <v>0.8</v>
      </c>
    </row>
    <row r="12" spans="1:16" ht="11.25">
      <c r="A12" s="5"/>
      <c r="B12" s="40" t="s">
        <v>105</v>
      </c>
      <c r="C12" s="40">
        <f>SUM('By Lot'!C929,'By Lot'!C945,'By Lot'!C961,'By Lot'!C977,'By Lot'!C993,'By Lot'!C1009)</f>
        <v>1</v>
      </c>
      <c r="D12" s="41">
        <f>SUM('By Lot'!D929,'By Lot'!D945,'By Lot'!D961,'By Lot'!D977,'By Lot'!D993,'By Lot'!D1009)</f>
        <v>1</v>
      </c>
      <c r="E12" s="42">
        <f>SUM('By Lot'!E929,'By Lot'!E945,'By Lot'!E961,'By Lot'!E977,'By Lot'!E993,'By Lot'!E1009)</f>
        <v>1</v>
      </c>
      <c r="F12" s="42">
        <f>SUM('By Lot'!F929,'By Lot'!F945,'By Lot'!F961,'By Lot'!F977,'By Lot'!F993,'By Lot'!F1009)</f>
        <v>1</v>
      </c>
      <c r="G12" s="42">
        <f>SUM('By Lot'!G929,'By Lot'!G945,'By Lot'!G961,'By Lot'!G977,'By Lot'!G993,'By Lot'!G1009)</f>
        <v>1</v>
      </c>
      <c r="H12" s="42">
        <f>SUM('By Lot'!H929,'By Lot'!H945,'By Lot'!H961,'By Lot'!H977,'By Lot'!H993,'By Lot'!H1009)</f>
        <v>1</v>
      </c>
      <c r="I12" s="42">
        <f>SUM('By Lot'!I929,'By Lot'!I945,'By Lot'!I961,'By Lot'!I977,'By Lot'!I993,'By Lot'!I1009)</f>
        <v>0</v>
      </c>
      <c r="J12" s="42">
        <f>SUM('By Lot'!J929,'By Lot'!J945,'By Lot'!J961,'By Lot'!J977,'By Lot'!J993,'By Lot'!J1009)</f>
        <v>1</v>
      </c>
      <c r="K12" s="42">
        <f>SUM('By Lot'!K929,'By Lot'!K945,'By Lot'!K961,'By Lot'!K977,'By Lot'!K993,'By Lot'!K1009)</f>
        <v>1</v>
      </c>
      <c r="L12" s="42">
        <f>SUM('By Lot'!L929,'By Lot'!L945,'By Lot'!L961,'By Lot'!L977,'By Lot'!L993,'By Lot'!L1009)</f>
        <v>0</v>
      </c>
      <c r="M12" s="43">
        <f>SUM('By Lot'!M929,'By Lot'!M945,'By Lot'!M961,'By Lot'!M977,'By Lot'!M993,'By Lot'!M1009)</f>
        <v>1</v>
      </c>
      <c r="N12" s="44">
        <f t="shared" si="0"/>
        <v>0</v>
      </c>
      <c r="O12" s="45">
        <f t="shared" si="1"/>
        <v>1</v>
      </c>
      <c r="P12" s="46">
        <f t="shared" si="2"/>
        <v>1</v>
      </c>
    </row>
    <row r="13" spans="1:16" ht="11.25">
      <c r="A13" s="5"/>
      <c r="B13" s="40" t="s">
        <v>109</v>
      </c>
      <c r="C13" s="40">
        <f>SUM('By Lot'!C930,'By Lot'!C946,'By Lot'!C962,'By Lot'!C978,'By Lot'!C994,'By Lot'!C1010)</f>
        <v>17</v>
      </c>
      <c r="D13" s="41">
        <f>SUM('By Lot'!D930,'By Lot'!D946,'By Lot'!D962,'By Lot'!D978,'By Lot'!D994,'By Lot'!D1010)</f>
        <v>14</v>
      </c>
      <c r="E13" s="42">
        <f>SUM('By Lot'!E930,'By Lot'!E946,'By Lot'!E962,'By Lot'!E978,'By Lot'!E994,'By Lot'!E1010)</f>
        <v>14</v>
      </c>
      <c r="F13" s="42">
        <f>SUM('By Lot'!F930,'By Lot'!F946,'By Lot'!F962,'By Lot'!F978,'By Lot'!F994,'By Lot'!F1010)</f>
        <v>13</v>
      </c>
      <c r="G13" s="42">
        <f>SUM('By Lot'!G930,'By Lot'!G946,'By Lot'!G962,'By Lot'!G978,'By Lot'!G994,'By Lot'!G1010)</f>
        <v>13</v>
      </c>
      <c r="H13" s="42">
        <f>SUM('By Lot'!H930,'By Lot'!H946,'By Lot'!H962,'By Lot'!H978,'By Lot'!H994,'By Lot'!H1010)</f>
        <v>13</v>
      </c>
      <c r="I13" s="42">
        <f>SUM('By Lot'!I930,'By Lot'!I946,'By Lot'!I962,'By Lot'!I978,'By Lot'!I994,'By Lot'!I1010)</f>
        <v>12</v>
      </c>
      <c r="J13" s="42">
        <f>SUM('By Lot'!J930,'By Lot'!J946,'By Lot'!J962,'By Lot'!J978,'By Lot'!J994,'By Lot'!J1010)</f>
        <v>13</v>
      </c>
      <c r="K13" s="42">
        <f>SUM('By Lot'!K930,'By Lot'!K946,'By Lot'!K962,'By Lot'!K978,'By Lot'!K994,'By Lot'!K1010)</f>
        <v>14</v>
      </c>
      <c r="L13" s="42">
        <f>SUM('By Lot'!L930,'By Lot'!L946,'By Lot'!L962,'By Lot'!L978,'By Lot'!L994,'By Lot'!L1010)</f>
        <v>13</v>
      </c>
      <c r="M13" s="43">
        <f>SUM('By Lot'!M930,'By Lot'!M946,'By Lot'!M962,'By Lot'!M978,'By Lot'!M994,'By Lot'!M1010)</f>
        <v>13</v>
      </c>
      <c r="N13" s="44">
        <f t="shared" si="0"/>
        <v>12</v>
      </c>
      <c r="O13" s="45">
        <f t="shared" si="1"/>
        <v>5</v>
      </c>
      <c r="P13" s="46">
        <f t="shared" si="2"/>
        <v>0.29411764705882354</v>
      </c>
    </row>
    <row r="14" spans="1:16" ht="11.25">
      <c r="A14" s="5"/>
      <c r="B14" s="40" t="s">
        <v>296</v>
      </c>
      <c r="C14" s="40">
        <f>SUM('By Lot'!C931,'By Lot'!C947,'By Lot'!C963,'By Lot'!C979,'By Lot'!C995,'By Lot'!C1011)</f>
        <v>13</v>
      </c>
      <c r="D14" s="41">
        <f>SUM('By Lot'!D931,'By Lot'!D947,'By Lot'!D963,'By Lot'!D979,'By Lot'!D995,'By Lot'!D1011)</f>
        <v>6</v>
      </c>
      <c r="E14" s="42">
        <f>SUM('By Lot'!E931,'By Lot'!E947,'By Lot'!E963,'By Lot'!E979,'By Lot'!E995,'By Lot'!E1011)</f>
        <v>6</v>
      </c>
      <c r="F14" s="42">
        <f>SUM('By Lot'!F931,'By Lot'!F947,'By Lot'!F963,'By Lot'!F979,'By Lot'!F995,'By Lot'!F1011)</f>
        <v>6</v>
      </c>
      <c r="G14" s="42">
        <f>SUM('By Lot'!G931,'By Lot'!G947,'By Lot'!G963,'By Lot'!G979,'By Lot'!G995,'By Lot'!G1011)</f>
        <v>6</v>
      </c>
      <c r="H14" s="42">
        <f>SUM('By Lot'!H931,'By Lot'!H947,'By Lot'!H963,'By Lot'!H979,'By Lot'!H995,'By Lot'!H1011)</f>
        <v>7</v>
      </c>
      <c r="I14" s="42">
        <f>SUM('By Lot'!I931,'By Lot'!I947,'By Lot'!I963,'By Lot'!I979,'By Lot'!I995,'By Lot'!I1011)</f>
        <v>7</v>
      </c>
      <c r="J14" s="42">
        <f>SUM('By Lot'!J931,'By Lot'!J947,'By Lot'!J963,'By Lot'!J979,'By Lot'!J995,'By Lot'!J1011)</f>
        <v>7</v>
      </c>
      <c r="K14" s="42">
        <f>SUM('By Lot'!K931,'By Lot'!K947,'By Lot'!K963,'By Lot'!K979,'By Lot'!K995,'By Lot'!K1011)</f>
        <v>7</v>
      </c>
      <c r="L14" s="42">
        <f>SUM('By Lot'!L931,'By Lot'!L947,'By Lot'!L963,'By Lot'!L979,'By Lot'!L995,'By Lot'!L1011)</f>
        <v>7</v>
      </c>
      <c r="M14" s="43">
        <f>SUM('By Lot'!M931,'By Lot'!M947,'By Lot'!M963,'By Lot'!M979,'By Lot'!M995,'By Lot'!M1011)</f>
        <v>7</v>
      </c>
      <c r="N14" s="44">
        <f t="shared" si="0"/>
        <v>6</v>
      </c>
      <c r="O14" s="45">
        <f t="shared" si="1"/>
        <v>7</v>
      </c>
      <c r="P14" s="46">
        <f t="shared" si="2"/>
        <v>0.5384615384615384</v>
      </c>
    </row>
    <row r="15" spans="1:16" ht="11.25">
      <c r="A15" s="5"/>
      <c r="B15" s="40" t="s">
        <v>297</v>
      </c>
      <c r="C15" s="40"/>
      <c r="D15" s="41"/>
      <c r="E15" s="42"/>
      <c r="F15" s="42"/>
      <c r="G15" s="42"/>
      <c r="H15" s="42"/>
      <c r="I15" s="42"/>
      <c r="J15" s="42"/>
      <c r="K15" s="42"/>
      <c r="L15" s="42"/>
      <c r="M15" s="43"/>
      <c r="N15" s="44"/>
      <c r="O15" s="45"/>
      <c r="P15" s="46"/>
    </row>
    <row r="16" spans="1:16" ht="11.25">
      <c r="A16" s="5"/>
      <c r="B16" s="40" t="s">
        <v>4</v>
      </c>
      <c r="C16" s="40"/>
      <c r="D16" s="41"/>
      <c r="E16" s="42"/>
      <c r="F16" s="42"/>
      <c r="G16" s="42"/>
      <c r="H16" s="42"/>
      <c r="I16" s="42"/>
      <c r="J16" s="42"/>
      <c r="K16" s="42"/>
      <c r="L16" s="42"/>
      <c r="M16" s="43"/>
      <c r="N16" s="44"/>
      <c r="O16" s="45"/>
      <c r="P16" s="46"/>
    </row>
    <row r="17" spans="1:16" ht="11.25">
      <c r="A17" s="47"/>
      <c r="B17" s="48" t="s">
        <v>5</v>
      </c>
      <c r="C17" s="48">
        <f aca="true" t="shared" si="3" ref="C17:M17">SUM(C7:C16)</f>
        <v>968</v>
      </c>
      <c r="D17" s="49">
        <f t="shared" si="3"/>
        <v>304</v>
      </c>
      <c r="E17" s="50">
        <f t="shared" si="3"/>
        <v>249</v>
      </c>
      <c r="F17" s="50">
        <f t="shared" si="3"/>
        <v>170</v>
      </c>
      <c r="G17" s="50">
        <f t="shared" si="3"/>
        <v>123</v>
      </c>
      <c r="H17" s="50">
        <f t="shared" si="3"/>
        <v>114</v>
      </c>
      <c r="I17" s="50">
        <f t="shared" si="3"/>
        <v>107</v>
      </c>
      <c r="J17" s="50">
        <f t="shared" si="3"/>
        <v>111</v>
      </c>
      <c r="K17" s="50">
        <f t="shared" si="3"/>
        <v>124</v>
      </c>
      <c r="L17" s="50">
        <f t="shared" si="3"/>
        <v>164</v>
      </c>
      <c r="M17" s="51">
        <f t="shared" si="3"/>
        <v>200</v>
      </c>
      <c r="N17" s="52">
        <f t="shared" si="0"/>
        <v>107</v>
      </c>
      <c r="O17" s="53">
        <f t="shared" si="1"/>
        <v>861</v>
      </c>
      <c r="P17" s="54">
        <f t="shared" si="2"/>
        <v>0.8894628099173554</v>
      </c>
    </row>
    <row r="18" spans="1:16" ht="11.25">
      <c r="A18" s="39" t="s">
        <v>329</v>
      </c>
      <c r="B18" s="40" t="s">
        <v>0</v>
      </c>
      <c r="C18" s="40"/>
      <c r="D18" s="41"/>
      <c r="E18" s="42"/>
      <c r="F18" s="42"/>
      <c r="G18" s="42"/>
      <c r="H18" s="42"/>
      <c r="I18" s="42"/>
      <c r="J18" s="42"/>
      <c r="K18" s="42"/>
      <c r="L18" s="42"/>
      <c r="M18" s="43"/>
      <c r="N18" s="44"/>
      <c r="O18" s="45"/>
      <c r="P18" s="46"/>
    </row>
    <row r="19" spans="1:16" ht="11.25">
      <c r="A19" s="5" t="s">
        <v>330</v>
      </c>
      <c r="B19" s="40" t="s">
        <v>1</v>
      </c>
      <c r="C19" s="40">
        <f>SUM('By Lot'!C1016,'By Lot'!C1032)</f>
        <v>392</v>
      </c>
      <c r="D19" s="41">
        <f>SUM('By Lot'!D1016,'By Lot'!D1032)</f>
        <v>203</v>
      </c>
      <c r="E19" s="42">
        <f>SUM('By Lot'!E1016,'By Lot'!E1032)</f>
        <v>88</v>
      </c>
      <c r="F19" s="42">
        <f>SUM('By Lot'!F1016,'By Lot'!F1032)</f>
        <v>53</v>
      </c>
      <c r="G19" s="42">
        <f>SUM('By Lot'!G1016,'By Lot'!G1032)</f>
        <v>52</v>
      </c>
      <c r="H19" s="42">
        <f>SUM('By Lot'!H1016,'By Lot'!H1032)</f>
        <v>74</v>
      </c>
      <c r="I19" s="42">
        <f>SUM('By Lot'!I1016,'By Lot'!I1032)</f>
        <v>95</v>
      </c>
      <c r="J19" s="42">
        <f>SUM('By Lot'!J1016,'By Lot'!J1032)</f>
        <v>80</v>
      </c>
      <c r="K19" s="42">
        <f>SUM('By Lot'!K1016,'By Lot'!K1032)</f>
        <v>89</v>
      </c>
      <c r="L19" s="42">
        <f>SUM('By Lot'!L1016,'By Lot'!L1032)</f>
        <v>127</v>
      </c>
      <c r="M19" s="43">
        <f>SUM('By Lot'!M1016,'By Lot'!M1032)</f>
        <v>226</v>
      </c>
      <c r="N19" s="44">
        <f t="shared" si="0"/>
        <v>52</v>
      </c>
      <c r="O19" s="45">
        <f t="shared" si="1"/>
        <v>340</v>
      </c>
      <c r="P19" s="46">
        <f t="shared" si="2"/>
        <v>0.8673469387755102</v>
      </c>
    </row>
    <row r="20" spans="1:16" ht="11.25">
      <c r="A20" s="5" t="s">
        <v>245</v>
      </c>
      <c r="B20" s="40" t="s">
        <v>2</v>
      </c>
      <c r="C20" s="40"/>
      <c r="D20" s="41"/>
      <c r="E20" s="42"/>
      <c r="F20" s="42"/>
      <c r="G20" s="42"/>
      <c r="H20" s="42"/>
      <c r="I20" s="42"/>
      <c r="J20" s="42"/>
      <c r="K20" s="42"/>
      <c r="L20" s="42"/>
      <c r="M20" s="43"/>
      <c r="N20" s="44"/>
      <c r="O20" s="45"/>
      <c r="P20" s="46"/>
    </row>
    <row r="21" spans="1:16" ht="11.25">
      <c r="A21" s="5" t="s">
        <v>263</v>
      </c>
      <c r="B21" s="40" t="s">
        <v>494</v>
      </c>
      <c r="C21" s="40">
        <f>SUM('By Lot'!C1018,'By Lot'!C1034)</f>
        <v>23</v>
      </c>
      <c r="D21" s="41">
        <f>SUM('By Lot'!D1018,'By Lot'!D1034)</f>
        <v>19</v>
      </c>
      <c r="E21" s="42">
        <f>SUM('By Lot'!E1018,'By Lot'!E1034)</f>
        <v>9</v>
      </c>
      <c r="F21" s="42">
        <f>SUM('By Lot'!F1018,'By Lot'!F1034)</f>
        <v>6</v>
      </c>
      <c r="G21" s="42">
        <f>SUM('By Lot'!G1018,'By Lot'!G1034)</f>
        <v>8</v>
      </c>
      <c r="H21" s="42">
        <f>SUM('By Lot'!H1018,'By Lot'!H1034)</f>
        <v>8</v>
      </c>
      <c r="I21" s="42">
        <f>SUM('By Lot'!I1018,'By Lot'!I1034)</f>
        <v>11</v>
      </c>
      <c r="J21" s="42">
        <f>SUM('By Lot'!J1018,'By Lot'!J1034)</f>
        <v>9</v>
      </c>
      <c r="K21" s="42">
        <f>SUM('By Lot'!K1018,'By Lot'!K1034)</f>
        <v>7</v>
      </c>
      <c r="L21" s="42">
        <f>SUM('By Lot'!L1018,'By Lot'!L1034)</f>
        <v>11</v>
      </c>
      <c r="M21" s="43">
        <f>SUM('By Lot'!M1018,'By Lot'!M1034)</f>
        <v>15</v>
      </c>
      <c r="N21" s="44">
        <f t="shared" si="0"/>
        <v>6</v>
      </c>
      <c r="O21" s="45">
        <f t="shared" si="1"/>
        <v>17</v>
      </c>
      <c r="P21" s="46">
        <f t="shared" si="2"/>
        <v>0.7391304347826086</v>
      </c>
    </row>
    <row r="22" spans="1:16" ht="11.25">
      <c r="A22" s="5"/>
      <c r="B22" s="40" t="s">
        <v>3</v>
      </c>
      <c r="C22" s="40">
        <f>SUM('By Lot'!C1019,'By Lot'!C1035)</f>
        <v>6</v>
      </c>
      <c r="D22" s="41">
        <f>SUM('By Lot'!D1019,'By Lot'!D1035)</f>
        <v>4</v>
      </c>
      <c r="E22" s="42">
        <f>SUM('By Lot'!E1019,'By Lot'!E1035)</f>
        <v>1</v>
      </c>
      <c r="F22" s="42">
        <f>SUM('By Lot'!F1019,'By Lot'!F1035)</f>
        <v>1</v>
      </c>
      <c r="G22" s="42">
        <f>SUM('By Lot'!G1019,'By Lot'!G1035)</f>
        <v>1</v>
      </c>
      <c r="H22" s="42">
        <f>SUM('By Lot'!H1019,'By Lot'!H1035)</f>
        <v>2</v>
      </c>
      <c r="I22" s="42">
        <f>SUM('By Lot'!I1019,'By Lot'!I1035)</f>
        <v>1</v>
      </c>
      <c r="J22" s="42">
        <f>SUM('By Lot'!J1019,'By Lot'!J1035)</f>
        <v>1</v>
      </c>
      <c r="K22" s="42">
        <f>SUM('By Lot'!K1019,'By Lot'!K1035)</f>
        <v>2</v>
      </c>
      <c r="L22" s="42">
        <f>SUM('By Lot'!L1019,'By Lot'!L1035)</f>
        <v>4</v>
      </c>
      <c r="M22" s="43">
        <f>SUM('By Lot'!M1019,'By Lot'!M1035)</f>
        <v>4</v>
      </c>
      <c r="N22" s="44">
        <f t="shared" si="0"/>
        <v>1</v>
      </c>
      <c r="O22" s="45">
        <f t="shared" si="1"/>
        <v>5</v>
      </c>
      <c r="P22" s="46">
        <f t="shared" si="2"/>
        <v>0.8333333333333334</v>
      </c>
    </row>
    <row r="23" spans="1:16" ht="11.25">
      <c r="A23" s="5"/>
      <c r="B23" s="40" t="s">
        <v>105</v>
      </c>
      <c r="C23" s="40">
        <f>SUM('By Lot'!C1025,'By Lot'!C1041)</f>
        <v>12</v>
      </c>
      <c r="D23" s="41">
        <f>SUM('By Lot'!D1025,'By Lot'!D1041)</f>
        <v>5</v>
      </c>
      <c r="E23" s="42">
        <f>SUM('By Lot'!E1025,'By Lot'!E1041)</f>
        <v>6</v>
      </c>
      <c r="F23" s="42">
        <f>SUM('By Lot'!F1025,'By Lot'!F1041)</f>
        <v>5</v>
      </c>
      <c r="G23" s="42">
        <f>SUM('By Lot'!G1025,'By Lot'!G1041)</f>
        <v>5</v>
      </c>
      <c r="H23" s="42">
        <f>SUM('By Lot'!H1025,'By Lot'!H1041)</f>
        <v>4</v>
      </c>
      <c r="I23" s="42">
        <f>SUM('By Lot'!I1025,'By Lot'!I1041)</f>
        <v>5</v>
      </c>
      <c r="J23" s="42">
        <f>SUM('By Lot'!J1025,'By Lot'!J1041)</f>
        <v>6</v>
      </c>
      <c r="K23" s="42">
        <f>SUM('By Lot'!K1025,'By Lot'!K1041)</f>
        <v>5</v>
      </c>
      <c r="L23" s="42">
        <f>SUM('By Lot'!L1025,'By Lot'!L1041)</f>
        <v>5</v>
      </c>
      <c r="M23" s="43">
        <f>SUM('By Lot'!M1025,'By Lot'!M1041)</f>
        <v>6</v>
      </c>
      <c r="N23" s="44">
        <f t="shared" si="0"/>
        <v>4</v>
      </c>
      <c r="O23" s="45">
        <f t="shared" si="1"/>
        <v>8</v>
      </c>
      <c r="P23" s="46">
        <f t="shared" si="2"/>
        <v>0.6666666666666666</v>
      </c>
    </row>
    <row r="24" spans="1:16" ht="11.25">
      <c r="A24" s="5"/>
      <c r="B24" s="40" t="s">
        <v>109</v>
      </c>
      <c r="C24" s="40">
        <f>SUM('By Lot'!C1026,'By Lot'!C1042)</f>
        <v>10</v>
      </c>
      <c r="D24" s="41">
        <f>SUM('By Lot'!D1026,'By Lot'!D1042)</f>
        <v>6</v>
      </c>
      <c r="E24" s="42">
        <f>SUM('By Lot'!E1026,'By Lot'!E1042)</f>
        <v>3</v>
      </c>
      <c r="F24" s="42">
        <f>SUM('By Lot'!F1026,'By Lot'!F1042)</f>
        <v>2</v>
      </c>
      <c r="G24" s="42">
        <f>SUM('By Lot'!G1026,'By Lot'!G1042)</f>
        <v>2</v>
      </c>
      <c r="H24" s="42">
        <f>SUM('By Lot'!H1026,'By Lot'!H1042)</f>
        <v>4</v>
      </c>
      <c r="I24" s="42">
        <f>SUM('By Lot'!I1026,'By Lot'!I1042)</f>
        <v>4</v>
      </c>
      <c r="J24" s="42">
        <f>SUM('By Lot'!J1026,'By Lot'!J1042)</f>
        <v>5</v>
      </c>
      <c r="K24" s="42">
        <f>SUM('By Lot'!K1026,'By Lot'!K1042)</f>
        <v>4</v>
      </c>
      <c r="L24" s="42">
        <f>SUM('By Lot'!L1026,'By Lot'!L1042)</f>
        <v>6</v>
      </c>
      <c r="M24" s="43">
        <f>SUM('By Lot'!M1026,'By Lot'!M1042)</f>
        <v>8</v>
      </c>
      <c r="N24" s="44">
        <f t="shared" si="0"/>
        <v>2</v>
      </c>
      <c r="O24" s="45">
        <f t="shared" si="1"/>
        <v>8</v>
      </c>
      <c r="P24" s="46">
        <f t="shared" si="2"/>
        <v>0.8</v>
      </c>
    </row>
    <row r="25" spans="1:16" ht="11.25">
      <c r="A25" s="5"/>
      <c r="B25" s="40" t="s">
        <v>296</v>
      </c>
      <c r="C25" s="40"/>
      <c r="D25" s="41"/>
      <c r="E25" s="42"/>
      <c r="F25" s="42"/>
      <c r="G25" s="42"/>
      <c r="H25" s="42"/>
      <c r="I25" s="42"/>
      <c r="J25" s="42"/>
      <c r="K25" s="42"/>
      <c r="L25" s="42"/>
      <c r="M25" s="43"/>
      <c r="N25" s="44"/>
      <c r="O25" s="45"/>
      <c r="P25" s="46"/>
    </row>
    <row r="26" spans="1:16" ht="11.25">
      <c r="A26" s="5"/>
      <c r="B26" s="40" t="s">
        <v>297</v>
      </c>
      <c r="C26" s="40"/>
      <c r="D26" s="41"/>
      <c r="E26" s="42"/>
      <c r="F26" s="42"/>
      <c r="G26" s="42"/>
      <c r="H26" s="42"/>
      <c r="I26" s="42"/>
      <c r="J26" s="42"/>
      <c r="K26" s="42"/>
      <c r="L26" s="42"/>
      <c r="M26" s="43"/>
      <c r="N26" s="44"/>
      <c r="O26" s="45"/>
      <c r="P26" s="46"/>
    </row>
    <row r="27" spans="1:16" ht="11.25">
      <c r="A27" s="5"/>
      <c r="B27" s="40" t="s">
        <v>4</v>
      </c>
      <c r="C27" s="40">
        <f>SUM('By Lot'!C1029,'By Lot'!C1045)</f>
        <v>1</v>
      </c>
      <c r="D27" s="41">
        <f>SUM('By Lot'!D1029,'By Lot'!D1045)</f>
        <v>1</v>
      </c>
      <c r="E27" s="42">
        <f>SUM('By Lot'!E1029,'By Lot'!E1045)</f>
        <v>1</v>
      </c>
      <c r="F27" s="42">
        <f>SUM('By Lot'!F1029,'By Lot'!F1045)</f>
        <v>1</v>
      </c>
      <c r="G27" s="42">
        <f>SUM('By Lot'!G1029,'By Lot'!G1045)</f>
        <v>0</v>
      </c>
      <c r="H27" s="42">
        <f>SUM('By Lot'!H1029,'By Lot'!H1045)</f>
        <v>0</v>
      </c>
      <c r="I27" s="42">
        <f>SUM('By Lot'!I1029,'By Lot'!I1045)</f>
        <v>1</v>
      </c>
      <c r="J27" s="42">
        <f>SUM('By Lot'!J1029,'By Lot'!J1045)</f>
        <v>0</v>
      </c>
      <c r="K27" s="42">
        <f>SUM('By Lot'!K1029,'By Lot'!K1045)</f>
        <v>1</v>
      </c>
      <c r="L27" s="42">
        <f>SUM('By Lot'!L1029,'By Lot'!L1045)</f>
        <v>1</v>
      </c>
      <c r="M27" s="43">
        <f>SUM('By Lot'!M1029,'By Lot'!M1045)</f>
        <v>1</v>
      </c>
      <c r="N27" s="44">
        <f t="shared" si="0"/>
        <v>0</v>
      </c>
      <c r="O27" s="45">
        <f t="shared" si="1"/>
        <v>1</v>
      </c>
      <c r="P27" s="46">
        <f t="shared" si="2"/>
        <v>1</v>
      </c>
    </row>
    <row r="28" spans="1:16" ht="11.25">
      <c r="A28" s="47"/>
      <c r="B28" s="48" t="s">
        <v>5</v>
      </c>
      <c r="C28" s="48">
        <f aca="true" t="shared" si="4" ref="C28:M28">SUM(C18:C27)</f>
        <v>444</v>
      </c>
      <c r="D28" s="49">
        <f t="shared" si="4"/>
        <v>238</v>
      </c>
      <c r="E28" s="50">
        <f t="shared" si="4"/>
        <v>108</v>
      </c>
      <c r="F28" s="50">
        <f t="shared" si="4"/>
        <v>68</v>
      </c>
      <c r="G28" s="50">
        <f t="shared" si="4"/>
        <v>68</v>
      </c>
      <c r="H28" s="50">
        <f t="shared" si="4"/>
        <v>92</v>
      </c>
      <c r="I28" s="50">
        <f t="shared" si="4"/>
        <v>117</v>
      </c>
      <c r="J28" s="50">
        <f t="shared" si="4"/>
        <v>101</v>
      </c>
      <c r="K28" s="50">
        <f t="shared" si="4"/>
        <v>108</v>
      </c>
      <c r="L28" s="50">
        <f t="shared" si="4"/>
        <v>154</v>
      </c>
      <c r="M28" s="51">
        <f t="shared" si="4"/>
        <v>260</v>
      </c>
      <c r="N28" s="52">
        <f t="shared" si="0"/>
        <v>68</v>
      </c>
      <c r="O28" s="53">
        <f t="shared" si="1"/>
        <v>376</v>
      </c>
      <c r="P28" s="54">
        <f t="shared" si="2"/>
        <v>0.8468468468468469</v>
      </c>
    </row>
    <row r="29" spans="1:16" ht="11.25">
      <c r="A29" s="39" t="s">
        <v>329</v>
      </c>
      <c r="B29" s="40" t="s">
        <v>0</v>
      </c>
      <c r="C29" s="40"/>
      <c r="D29" s="41"/>
      <c r="E29" s="42"/>
      <c r="F29" s="42"/>
      <c r="G29" s="42"/>
      <c r="H29" s="42"/>
      <c r="I29" s="42"/>
      <c r="J29" s="42"/>
      <c r="K29" s="42"/>
      <c r="L29" s="42"/>
      <c r="M29" s="43"/>
      <c r="N29" s="44"/>
      <c r="O29" s="45"/>
      <c r="P29" s="46"/>
    </row>
    <row r="30" spans="1:16" ht="11.25">
      <c r="A30" s="5" t="s">
        <v>330</v>
      </c>
      <c r="B30" s="40" t="s">
        <v>1</v>
      </c>
      <c r="C30" s="40">
        <f>SUM('By Lot'!C1064,'By Lot'!C1080,'By Lot'!C1096)</f>
        <v>157</v>
      </c>
      <c r="D30" s="41">
        <f>SUM('By Lot'!D1064,'By Lot'!D1080,'By Lot'!D1096)</f>
        <v>116</v>
      </c>
      <c r="E30" s="42">
        <f>SUM('By Lot'!E1064,'By Lot'!E1080,'By Lot'!E1096)</f>
        <v>55</v>
      </c>
      <c r="F30" s="42">
        <f>SUM('By Lot'!F1064,'By Lot'!F1080,'By Lot'!F1096)</f>
        <v>35</v>
      </c>
      <c r="G30" s="42">
        <f>SUM('By Lot'!G1064,'By Lot'!G1080,'By Lot'!G1096)</f>
        <v>30</v>
      </c>
      <c r="H30" s="42">
        <f>SUM('By Lot'!H1064,'By Lot'!H1080,'By Lot'!H1096)</f>
        <v>35</v>
      </c>
      <c r="I30" s="42">
        <f>SUM('By Lot'!I1064,'By Lot'!I1080,'By Lot'!I1096)</f>
        <v>51</v>
      </c>
      <c r="J30" s="42">
        <f>SUM('By Lot'!J1064,'By Lot'!J1080,'By Lot'!J1096)</f>
        <v>37</v>
      </c>
      <c r="K30" s="42">
        <f>SUM('By Lot'!K1064,'By Lot'!K1080,'By Lot'!K1096)</f>
        <v>37</v>
      </c>
      <c r="L30" s="42">
        <f>SUM('By Lot'!L1064,'By Lot'!L1080,'By Lot'!L1096)</f>
        <v>55</v>
      </c>
      <c r="M30" s="43">
        <f>SUM('By Lot'!M1064,'By Lot'!M1080,'By Lot'!M1096)</f>
        <v>88</v>
      </c>
      <c r="N30" s="44">
        <f t="shared" si="0"/>
        <v>30</v>
      </c>
      <c r="O30" s="45">
        <f t="shared" si="1"/>
        <v>127</v>
      </c>
      <c r="P30" s="46">
        <f t="shared" si="2"/>
        <v>0.8089171974522293</v>
      </c>
    </row>
    <row r="31" spans="1:16" ht="11.25">
      <c r="A31" s="5" t="s">
        <v>245</v>
      </c>
      <c r="B31" s="40" t="s">
        <v>2</v>
      </c>
      <c r="C31" s="40"/>
      <c r="D31" s="41"/>
      <c r="E31" s="42"/>
      <c r="F31" s="42"/>
      <c r="G31" s="42"/>
      <c r="H31" s="42"/>
      <c r="I31" s="42"/>
      <c r="J31" s="42"/>
      <c r="K31" s="42"/>
      <c r="L31" s="42"/>
      <c r="M31" s="43"/>
      <c r="N31" s="44"/>
      <c r="O31" s="45"/>
      <c r="P31" s="46"/>
    </row>
    <row r="32" spans="1:16" ht="11.25">
      <c r="A32" s="5" t="s">
        <v>258</v>
      </c>
      <c r="B32" s="40" t="s">
        <v>494</v>
      </c>
      <c r="C32" s="40"/>
      <c r="D32" s="41"/>
      <c r="E32" s="42"/>
      <c r="F32" s="42"/>
      <c r="G32" s="42"/>
      <c r="H32" s="42"/>
      <c r="I32" s="42"/>
      <c r="J32" s="42"/>
      <c r="K32" s="42"/>
      <c r="L32" s="42"/>
      <c r="M32" s="43"/>
      <c r="N32" s="44"/>
      <c r="O32" s="45"/>
      <c r="P32" s="46"/>
    </row>
    <row r="33" spans="1:16" ht="11.25">
      <c r="A33" s="5"/>
      <c r="B33" s="40" t="s">
        <v>3</v>
      </c>
      <c r="C33" s="40">
        <f>SUM('By Lot'!C1067,'By Lot'!C1083,'By Lot'!C1099)</f>
        <v>4</v>
      </c>
      <c r="D33" s="41">
        <f>SUM('By Lot'!D1067,'By Lot'!D1083,'By Lot'!D1099)</f>
        <v>4</v>
      </c>
      <c r="E33" s="42">
        <f>SUM('By Lot'!E1067,'By Lot'!E1083,'By Lot'!E1099)</f>
        <v>3</v>
      </c>
      <c r="F33" s="42">
        <f>SUM('By Lot'!F1067,'By Lot'!F1083,'By Lot'!F1099)</f>
        <v>1</v>
      </c>
      <c r="G33" s="42">
        <f>SUM('By Lot'!G1067,'By Lot'!G1083,'By Lot'!G1099)</f>
        <v>1</v>
      </c>
      <c r="H33" s="42">
        <f>SUM('By Lot'!H1067,'By Lot'!H1083,'By Lot'!H1099)</f>
        <v>2</v>
      </c>
      <c r="I33" s="42">
        <f>SUM('By Lot'!I1067,'By Lot'!I1083,'By Lot'!I1099)</f>
        <v>3</v>
      </c>
      <c r="J33" s="42">
        <f>SUM('By Lot'!J1067,'By Lot'!J1083,'By Lot'!J1099)</f>
        <v>2</v>
      </c>
      <c r="K33" s="42">
        <f>SUM('By Lot'!K1067,'By Lot'!K1083,'By Lot'!K1099)</f>
        <v>2</v>
      </c>
      <c r="L33" s="42">
        <f>SUM('By Lot'!L1067,'By Lot'!L1083,'By Lot'!L1099)</f>
        <v>2</v>
      </c>
      <c r="M33" s="43">
        <f>SUM('By Lot'!M1067,'By Lot'!M1083,'By Lot'!M1099)</f>
        <v>3</v>
      </c>
      <c r="N33" s="44">
        <f t="shared" si="0"/>
        <v>1</v>
      </c>
      <c r="O33" s="45">
        <f t="shared" si="1"/>
        <v>3</v>
      </c>
      <c r="P33" s="46">
        <f t="shared" si="2"/>
        <v>0.75</v>
      </c>
    </row>
    <row r="34" spans="1:16" ht="11.25">
      <c r="A34" s="5"/>
      <c r="B34" s="40" t="s">
        <v>105</v>
      </c>
      <c r="C34" s="40"/>
      <c r="D34" s="41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45"/>
      <c r="P34" s="46"/>
    </row>
    <row r="35" spans="1:16" ht="11.25">
      <c r="A35" s="5"/>
      <c r="B35" s="40" t="s">
        <v>109</v>
      </c>
      <c r="C35" s="40">
        <f>SUM('By Lot'!C1074,'By Lot'!C1090,'By Lot'!C1106)</f>
        <v>2</v>
      </c>
      <c r="D35" s="41">
        <f>SUM('By Lot'!D1074,'By Lot'!D1090,'By Lot'!D1106)</f>
        <v>2</v>
      </c>
      <c r="E35" s="42">
        <f>SUM('By Lot'!E1074,'By Lot'!E1090,'By Lot'!E1106)</f>
        <v>0</v>
      </c>
      <c r="F35" s="42">
        <f>SUM('By Lot'!F1074,'By Lot'!F1090,'By Lot'!F1106)</f>
        <v>0</v>
      </c>
      <c r="G35" s="42">
        <f>SUM('By Lot'!G1074,'By Lot'!G1090,'By Lot'!G1106)</f>
        <v>0</v>
      </c>
      <c r="H35" s="42">
        <f>SUM('By Lot'!H1074,'By Lot'!H1090,'By Lot'!H1106)</f>
        <v>1</v>
      </c>
      <c r="I35" s="42">
        <f>SUM('By Lot'!I1074,'By Lot'!I1090,'By Lot'!I1106)</f>
        <v>0</v>
      </c>
      <c r="J35" s="42">
        <f>SUM('By Lot'!J1074,'By Lot'!J1090,'By Lot'!J1106)</f>
        <v>0</v>
      </c>
      <c r="K35" s="42">
        <f>SUM('By Lot'!K1074,'By Lot'!K1090,'By Lot'!K1106)</f>
        <v>1</v>
      </c>
      <c r="L35" s="42">
        <f>SUM('By Lot'!L1074,'By Lot'!L1090,'By Lot'!L1106)</f>
        <v>0</v>
      </c>
      <c r="M35" s="43">
        <f>SUM('By Lot'!M1074,'By Lot'!M1090,'By Lot'!M1106)</f>
        <v>0</v>
      </c>
      <c r="N35" s="44">
        <f t="shared" si="0"/>
        <v>0</v>
      </c>
      <c r="O35" s="45">
        <f t="shared" si="1"/>
        <v>2</v>
      </c>
      <c r="P35" s="46">
        <f t="shared" si="2"/>
        <v>1</v>
      </c>
    </row>
    <row r="36" spans="1:16" ht="11.25">
      <c r="A36" s="5"/>
      <c r="B36" s="40" t="s">
        <v>296</v>
      </c>
      <c r="C36" s="40"/>
      <c r="D36" s="41"/>
      <c r="E36" s="42"/>
      <c r="F36" s="42"/>
      <c r="G36" s="42"/>
      <c r="H36" s="42"/>
      <c r="I36" s="42"/>
      <c r="J36" s="42"/>
      <c r="K36" s="42"/>
      <c r="L36" s="42"/>
      <c r="M36" s="43"/>
      <c r="N36" s="44"/>
      <c r="O36" s="45"/>
      <c r="P36" s="46"/>
    </row>
    <row r="37" spans="1:16" ht="11.25">
      <c r="A37" s="5"/>
      <c r="B37" s="40" t="s">
        <v>297</v>
      </c>
      <c r="C37" s="40">
        <f>SUM('By Lot'!C1076,'By Lot'!C1092,'By Lot'!C1108)</f>
        <v>1</v>
      </c>
      <c r="D37" s="41">
        <f>SUM('By Lot'!D1076,'By Lot'!D1092,'By Lot'!D1108)</f>
        <v>1</v>
      </c>
      <c r="E37" s="42">
        <f>SUM('By Lot'!E1076,'By Lot'!E1092,'By Lot'!E1108)</f>
        <v>1</v>
      </c>
      <c r="F37" s="42">
        <f>SUM('By Lot'!F1076,'By Lot'!F1092,'By Lot'!F1108)</f>
        <v>0</v>
      </c>
      <c r="G37" s="42">
        <f>SUM('By Lot'!G1076,'By Lot'!G1092,'By Lot'!G1108)</f>
        <v>0</v>
      </c>
      <c r="H37" s="42">
        <f>SUM('By Lot'!H1076,'By Lot'!H1092,'By Lot'!H1108)</f>
        <v>0</v>
      </c>
      <c r="I37" s="42">
        <f>SUM('By Lot'!I1076,'By Lot'!I1092,'By Lot'!I1108)</f>
        <v>0</v>
      </c>
      <c r="J37" s="42">
        <f>SUM('By Lot'!J1076,'By Lot'!J1092,'By Lot'!J1108)</f>
        <v>0</v>
      </c>
      <c r="K37" s="42">
        <f>SUM('By Lot'!K1076,'By Lot'!K1092,'By Lot'!K1108)</f>
        <v>0</v>
      </c>
      <c r="L37" s="42">
        <f>SUM('By Lot'!L1076,'By Lot'!L1092,'By Lot'!L1108)</f>
        <v>0</v>
      </c>
      <c r="M37" s="43">
        <f>SUM('By Lot'!M1076,'By Lot'!M1092,'By Lot'!M1108)</f>
        <v>0</v>
      </c>
      <c r="N37" s="44">
        <f t="shared" si="0"/>
        <v>0</v>
      </c>
      <c r="O37" s="45">
        <f t="shared" si="1"/>
        <v>1</v>
      </c>
      <c r="P37" s="46">
        <f t="shared" si="2"/>
        <v>1</v>
      </c>
    </row>
    <row r="38" spans="1:16" ht="11.25">
      <c r="A38" s="5"/>
      <c r="B38" s="40" t="s">
        <v>4</v>
      </c>
      <c r="C38" s="40">
        <f>SUM('By Lot'!C1077,'By Lot'!C1093,'By Lot'!C1109)</f>
        <v>3</v>
      </c>
      <c r="D38" s="41">
        <f>SUM('By Lot'!D1077,'By Lot'!D1093,'By Lot'!D1109)</f>
        <v>3</v>
      </c>
      <c r="E38" s="42">
        <f>SUM('By Lot'!E1077,'By Lot'!E1093,'By Lot'!E1109)</f>
        <v>2</v>
      </c>
      <c r="F38" s="42">
        <f>SUM('By Lot'!F1077,'By Lot'!F1093,'By Lot'!F1109)</f>
        <v>1</v>
      </c>
      <c r="G38" s="42">
        <f>SUM('By Lot'!G1077,'By Lot'!G1093,'By Lot'!G1109)</f>
        <v>1</v>
      </c>
      <c r="H38" s="42">
        <f>SUM('By Lot'!H1077,'By Lot'!H1093,'By Lot'!H1109)</f>
        <v>1</v>
      </c>
      <c r="I38" s="42">
        <f>SUM('By Lot'!I1077,'By Lot'!I1093,'By Lot'!I1109)</f>
        <v>1</v>
      </c>
      <c r="J38" s="42">
        <f>SUM('By Lot'!J1077,'By Lot'!J1093,'By Lot'!J1109)</f>
        <v>1</v>
      </c>
      <c r="K38" s="42">
        <f>SUM('By Lot'!K1077,'By Lot'!K1093,'By Lot'!K1109)</f>
        <v>1</v>
      </c>
      <c r="L38" s="42">
        <f>SUM('By Lot'!L1077,'By Lot'!L1093,'By Lot'!L1109)</f>
        <v>1</v>
      </c>
      <c r="M38" s="43">
        <f>SUM('By Lot'!M1077,'By Lot'!M1093,'By Lot'!M1109)</f>
        <v>2</v>
      </c>
      <c r="N38" s="44">
        <f t="shared" si="0"/>
        <v>1</v>
      </c>
      <c r="O38" s="45">
        <f t="shared" si="1"/>
        <v>2</v>
      </c>
      <c r="P38" s="46">
        <f t="shared" si="2"/>
        <v>0.6666666666666666</v>
      </c>
    </row>
    <row r="39" spans="1:16" ht="11.25">
      <c r="A39" s="47"/>
      <c r="B39" s="48" t="s">
        <v>5</v>
      </c>
      <c r="C39" s="48">
        <f aca="true" t="shared" si="5" ref="C39:M39">SUM(C29:C38)</f>
        <v>167</v>
      </c>
      <c r="D39" s="49">
        <f t="shared" si="5"/>
        <v>126</v>
      </c>
      <c r="E39" s="50">
        <f t="shared" si="5"/>
        <v>61</v>
      </c>
      <c r="F39" s="50">
        <f t="shared" si="5"/>
        <v>37</v>
      </c>
      <c r="G39" s="50">
        <f t="shared" si="5"/>
        <v>32</v>
      </c>
      <c r="H39" s="50">
        <f t="shared" si="5"/>
        <v>39</v>
      </c>
      <c r="I39" s="50">
        <f t="shared" si="5"/>
        <v>55</v>
      </c>
      <c r="J39" s="50">
        <f t="shared" si="5"/>
        <v>40</v>
      </c>
      <c r="K39" s="50">
        <f t="shared" si="5"/>
        <v>41</v>
      </c>
      <c r="L39" s="50">
        <f t="shared" si="5"/>
        <v>58</v>
      </c>
      <c r="M39" s="51">
        <f t="shared" si="5"/>
        <v>93</v>
      </c>
      <c r="N39" s="52">
        <f t="shared" si="0"/>
        <v>32</v>
      </c>
      <c r="O39" s="53">
        <f t="shared" si="1"/>
        <v>135</v>
      </c>
      <c r="P39" s="54">
        <f t="shared" si="2"/>
        <v>0.8083832335329342</v>
      </c>
    </row>
    <row r="40" spans="1:16" ht="11.25">
      <c r="A40" s="39" t="s">
        <v>176</v>
      </c>
      <c r="B40" s="40" t="s">
        <v>0</v>
      </c>
      <c r="C40" s="40">
        <f>SUM('By Lot'!C1367,'By Lot'!C1383,'By Lot'!C1399,'By Lot'!C1415,'By Lot'!C1431,'By Lot'!C1447)</f>
        <v>147</v>
      </c>
      <c r="D40" s="41">
        <f>SUM('By Lot'!D1367,'By Lot'!D1383,'By Lot'!D1399,'By Lot'!D1415,'By Lot'!D1431,'By Lot'!D1447)</f>
        <v>110</v>
      </c>
      <c r="E40" s="42">
        <f>SUM('By Lot'!E1367,'By Lot'!E1383,'By Lot'!E1399,'By Lot'!E1415,'By Lot'!E1431,'By Lot'!E1447)</f>
        <v>62</v>
      </c>
      <c r="F40" s="42">
        <f>SUM('By Lot'!F1367,'By Lot'!F1383,'By Lot'!F1399,'By Lot'!F1415,'By Lot'!F1431,'By Lot'!F1447)</f>
        <v>14</v>
      </c>
      <c r="G40" s="42">
        <f>SUM('By Lot'!G1367,'By Lot'!G1383,'By Lot'!G1399,'By Lot'!G1415,'By Lot'!G1431,'By Lot'!G1447)</f>
        <v>6</v>
      </c>
      <c r="H40" s="42">
        <f>SUM('By Lot'!H1367,'By Lot'!H1383,'By Lot'!H1399,'By Lot'!H1415,'By Lot'!H1431,'By Lot'!H1447)</f>
        <v>5</v>
      </c>
      <c r="I40" s="42">
        <f>SUM('By Lot'!I1367,'By Lot'!I1383,'By Lot'!I1399,'By Lot'!I1415,'By Lot'!I1431,'By Lot'!I1447)</f>
        <v>5</v>
      </c>
      <c r="J40" s="42">
        <f>SUM('By Lot'!J1367,'By Lot'!J1383,'By Lot'!J1399,'By Lot'!J1415,'By Lot'!J1431,'By Lot'!J1447)</f>
        <v>6</v>
      </c>
      <c r="K40" s="42">
        <f>SUM('By Lot'!K1367,'By Lot'!K1383,'By Lot'!K1399,'By Lot'!K1415,'By Lot'!K1431,'By Lot'!K1447)</f>
        <v>16</v>
      </c>
      <c r="L40" s="42">
        <f>SUM('By Lot'!L1367,'By Lot'!L1383,'By Lot'!L1399,'By Lot'!L1415,'By Lot'!L1431,'By Lot'!L1447)</f>
        <v>34</v>
      </c>
      <c r="M40" s="43">
        <f>SUM('By Lot'!M1367,'By Lot'!M1383,'By Lot'!M1399,'By Lot'!M1415,'By Lot'!M1431,'By Lot'!M1447)</f>
        <v>38</v>
      </c>
      <c r="N40" s="44">
        <f t="shared" si="0"/>
        <v>5</v>
      </c>
      <c r="O40" s="45">
        <f t="shared" si="1"/>
        <v>142</v>
      </c>
      <c r="P40" s="46">
        <f t="shared" si="2"/>
        <v>0.9659863945578231</v>
      </c>
    </row>
    <row r="41" spans="1:16" ht="11.25">
      <c r="A41" s="5"/>
      <c r="B41" s="40" t="s">
        <v>1</v>
      </c>
      <c r="C41" s="40">
        <f>SUM('By Lot'!C1368,'By Lot'!C1384,'By Lot'!C1400,'By Lot'!C1416,'By Lot'!C1432,'By Lot'!C1448)</f>
        <v>246</v>
      </c>
      <c r="D41" s="41">
        <f>SUM('By Lot'!D1368,'By Lot'!D1384,'By Lot'!D1400,'By Lot'!D1416,'By Lot'!D1432,'By Lot'!D1448)</f>
        <v>71</v>
      </c>
      <c r="E41" s="42">
        <f>SUM('By Lot'!E1368,'By Lot'!E1384,'By Lot'!E1400,'By Lot'!E1416,'By Lot'!E1432,'By Lot'!E1448)</f>
        <v>0</v>
      </c>
      <c r="F41" s="42">
        <f>SUM('By Lot'!F1368,'By Lot'!F1384,'By Lot'!F1400,'By Lot'!F1416,'By Lot'!F1432,'By Lot'!F1448)</f>
        <v>0</v>
      </c>
      <c r="G41" s="42">
        <f>SUM('By Lot'!G1368,'By Lot'!G1384,'By Lot'!G1400,'By Lot'!G1416,'By Lot'!G1432,'By Lot'!G1448)</f>
        <v>0</v>
      </c>
      <c r="H41" s="42">
        <f>SUM('By Lot'!H1368,'By Lot'!H1384,'By Lot'!H1400,'By Lot'!H1416,'By Lot'!H1432,'By Lot'!H1448)</f>
        <v>0</v>
      </c>
      <c r="I41" s="42">
        <f>SUM('By Lot'!I1368,'By Lot'!I1384,'By Lot'!I1400,'By Lot'!I1416,'By Lot'!I1432,'By Lot'!I1448)</f>
        <v>1</v>
      </c>
      <c r="J41" s="42">
        <f>SUM('By Lot'!J1368,'By Lot'!J1384,'By Lot'!J1400,'By Lot'!J1416,'By Lot'!J1432,'By Lot'!J1448)</f>
        <v>0</v>
      </c>
      <c r="K41" s="42">
        <f>SUM('By Lot'!K1368,'By Lot'!K1384,'By Lot'!K1400,'By Lot'!K1416,'By Lot'!K1432,'By Lot'!K1448)</f>
        <v>7</v>
      </c>
      <c r="L41" s="42">
        <f>SUM('By Lot'!L1368,'By Lot'!L1384,'By Lot'!L1400,'By Lot'!L1416,'By Lot'!L1432,'By Lot'!L1448)</f>
        <v>33</v>
      </c>
      <c r="M41" s="43">
        <f>SUM('By Lot'!M1368,'By Lot'!M1384,'By Lot'!M1400,'By Lot'!M1416,'By Lot'!M1432,'By Lot'!M1448)</f>
        <v>95</v>
      </c>
      <c r="N41" s="44">
        <f t="shared" si="0"/>
        <v>0</v>
      </c>
      <c r="O41" s="45">
        <f t="shared" si="1"/>
        <v>246</v>
      </c>
      <c r="P41" s="46">
        <f t="shared" si="2"/>
        <v>1</v>
      </c>
    </row>
    <row r="42" spans="1:16" ht="11.25">
      <c r="A42" s="5"/>
      <c r="B42" s="40" t="s">
        <v>2</v>
      </c>
      <c r="C42" s="40">
        <f>SUM('By Lot'!C1369,'By Lot'!C1385,'By Lot'!C1401,'By Lot'!C1417,'By Lot'!C1433,'By Lot'!C1449)</f>
        <v>307</v>
      </c>
      <c r="D42" s="41">
        <f>SUM('By Lot'!D1369,'By Lot'!D1385,'By Lot'!D1401,'By Lot'!D1417,'By Lot'!D1433,'By Lot'!D1449)</f>
        <v>3</v>
      </c>
      <c r="E42" s="42">
        <f>SUM('By Lot'!E1369,'By Lot'!E1385,'By Lot'!E1401,'By Lot'!E1417,'By Lot'!E1433,'By Lot'!E1449)</f>
        <v>0</v>
      </c>
      <c r="F42" s="42">
        <f>SUM('By Lot'!F1369,'By Lot'!F1385,'By Lot'!F1401,'By Lot'!F1417,'By Lot'!F1433,'By Lot'!F1449)</f>
        <v>0</v>
      </c>
      <c r="G42" s="42">
        <f>SUM('By Lot'!G1369,'By Lot'!G1385,'By Lot'!G1401,'By Lot'!G1417,'By Lot'!G1433,'By Lot'!G1449)</f>
        <v>0</v>
      </c>
      <c r="H42" s="42">
        <f>SUM('By Lot'!H1369,'By Lot'!H1385,'By Lot'!H1401,'By Lot'!H1417,'By Lot'!H1433,'By Lot'!H1449)</f>
        <v>0</v>
      </c>
      <c r="I42" s="42">
        <f>SUM('By Lot'!I1369,'By Lot'!I1385,'By Lot'!I1401,'By Lot'!I1417,'By Lot'!I1433,'By Lot'!I1449)</f>
        <v>1</v>
      </c>
      <c r="J42" s="42">
        <f>SUM('By Lot'!J1369,'By Lot'!J1385,'By Lot'!J1401,'By Lot'!J1417,'By Lot'!J1433,'By Lot'!J1449)</f>
        <v>1</v>
      </c>
      <c r="K42" s="42">
        <f>SUM('By Lot'!K1369,'By Lot'!K1385,'By Lot'!K1401,'By Lot'!K1417,'By Lot'!K1433,'By Lot'!K1449)</f>
        <v>5</v>
      </c>
      <c r="L42" s="42">
        <f>SUM('By Lot'!L1369,'By Lot'!L1385,'By Lot'!L1401,'By Lot'!L1417,'By Lot'!L1433,'By Lot'!L1449)</f>
        <v>28</v>
      </c>
      <c r="M42" s="43">
        <f>SUM('By Lot'!M1369,'By Lot'!M1385,'By Lot'!M1401,'By Lot'!M1417,'By Lot'!M1433,'By Lot'!M1449)</f>
        <v>45</v>
      </c>
      <c r="N42" s="44">
        <f t="shared" si="0"/>
        <v>0</v>
      </c>
      <c r="O42" s="45">
        <f t="shared" si="1"/>
        <v>307</v>
      </c>
      <c r="P42" s="46">
        <f t="shared" si="2"/>
        <v>1</v>
      </c>
    </row>
    <row r="43" spans="1:16" ht="11.25">
      <c r="A43" s="5"/>
      <c r="B43" s="40" t="s">
        <v>494</v>
      </c>
      <c r="C43" s="40">
        <f>SUM('By Lot'!C1370,'By Lot'!C1386,'By Lot'!C1402,'By Lot'!C1418,'By Lot'!C1434,'By Lot'!C1450)</f>
        <v>94</v>
      </c>
      <c r="D43" s="41">
        <f>SUM('By Lot'!D1370,'By Lot'!D1386,'By Lot'!D1402,'By Lot'!D1418,'By Lot'!D1434,'By Lot'!D1450)</f>
        <v>64</v>
      </c>
      <c r="E43" s="42">
        <f>SUM('By Lot'!E1370,'By Lot'!E1386,'By Lot'!E1402,'By Lot'!E1418,'By Lot'!E1434,'By Lot'!E1450)</f>
        <v>47</v>
      </c>
      <c r="F43" s="42">
        <f>SUM('By Lot'!F1370,'By Lot'!F1386,'By Lot'!F1402,'By Lot'!F1418,'By Lot'!F1434,'By Lot'!F1450)</f>
        <v>25</v>
      </c>
      <c r="G43" s="42">
        <f>SUM('By Lot'!G1370,'By Lot'!G1386,'By Lot'!G1402,'By Lot'!G1418,'By Lot'!G1434,'By Lot'!G1450)</f>
        <v>13</v>
      </c>
      <c r="H43" s="42">
        <f>SUM('By Lot'!H1370,'By Lot'!H1386,'By Lot'!H1402,'By Lot'!H1418,'By Lot'!H1434,'By Lot'!H1450)</f>
        <v>15</v>
      </c>
      <c r="I43" s="42">
        <f>SUM('By Lot'!I1370,'By Lot'!I1386,'By Lot'!I1402,'By Lot'!I1418,'By Lot'!I1434,'By Lot'!I1450)</f>
        <v>25</v>
      </c>
      <c r="J43" s="42">
        <f>SUM('By Lot'!J1370,'By Lot'!J1386,'By Lot'!J1402,'By Lot'!J1418,'By Lot'!J1434,'By Lot'!J1450)</f>
        <v>24</v>
      </c>
      <c r="K43" s="42">
        <f>SUM('By Lot'!K1370,'By Lot'!K1386,'By Lot'!K1402,'By Lot'!K1418,'By Lot'!K1434,'By Lot'!K1450)</f>
        <v>32</v>
      </c>
      <c r="L43" s="42">
        <f>SUM('By Lot'!L1370,'By Lot'!L1386,'By Lot'!L1402,'By Lot'!L1418,'By Lot'!L1434,'By Lot'!L1450)</f>
        <v>39</v>
      </c>
      <c r="M43" s="43">
        <f>SUM('By Lot'!M1370,'By Lot'!M1386,'By Lot'!M1402,'By Lot'!M1418,'By Lot'!M1434,'By Lot'!M1450)</f>
        <v>34</v>
      </c>
      <c r="N43" s="44">
        <f t="shared" si="0"/>
        <v>13</v>
      </c>
      <c r="O43" s="45">
        <f t="shared" si="1"/>
        <v>81</v>
      </c>
      <c r="P43" s="46">
        <f t="shared" si="2"/>
        <v>0.8617021276595744</v>
      </c>
    </row>
    <row r="44" spans="1:16" ht="11.25">
      <c r="A44" s="5"/>
      <c r="B44" s="40" t="s">
        <v>3</v>
      </c>
      <c r="C44" s="40"/>
      <c r="D44" s="41"/>
      <c r="E44" s="42"/>
      <c r="F44" s="42"/>
      <c r="G44" s="42"/>
      <c r="H44" s="42"/>
      <c r="I44" s="42"/>
      <c r="J44" s="42"/>
      <c r="K44" s="42"/>
      <c r="L44" s="42"/>
      <c r="M44" s="43"/>
      <c r="N44" s="44"/>
      <c r="O44" s="45"/>
      <c r="P44" s="46"/>
    </row>
    <row r="45" spans="1:16" ht="11.25">
      <c r="A45" s="5"/>
      <c r="B45" s="40" t="s">
        <v>105</v>
      </c>
      <c r="C45" s="40">
        <f>SUM('By Lot'!C1377,'By Lot'!C1393,'By Lot'!C1409,'By Lot'!C1425,'By Lot'!C1441,'By Lot'!C1457)</f>
        <v>32</v>
      </c>
      <c r="D45" s="41">
        <f>SUM('By Lot'!D1377,'By Lot'!D1393,'By Lot'!D1409,'By Lot'!D1425,'By Lot'!D1441,'By Lot'!D1457)</f>
        <v>29</v>
      </c>
      <c r="E45" s="42">
        <f>SUM('By Lot'!E1377,'By Lot'!E1393,'By Lot'!E1409,'By Lot'!E1425,'By Lot'!E1441,'By Lot'!E1457)</f>
        <v>25</v>
      </c>
      <c r="F45" s="42">
        <f>SUM('By Lot'!F1377,'By Lot'!F1393,'By Lot'!F1409,'By Lot'!F1425,'By Lot'!F1441,'By Lot'!F1457)</f>
        <v>21</v>
      </c>
      <c r="G45" s="42">
        <f>SUM('By Lot'!G1377,'By Lot'!G1393,'By Lot'!G1409,'By Lot'!G1425,'By Lot'!G1441,'By Lot'!G1457)</f>
        <v>19</v>
      </c>
      <c r="H45" s="42">
        <f>SUM('By Lot'!H1377,'By Lot'!H1393,'By Lot'!H1409,'By Lot'!H1425,'By Lot'!H1441,'By Lot'!H1457)</f>
        <v>18</v>
      </c>
      <c r="I45" s="42">
        <f>SUM('By Lot'!I1377,'By Lot'!I1393,'By Lot'!I1409,'By Lot'!I1425,'By Lot'!I1441,'By Lot'!I1457)</f>
        <v>19</v>
      </c>
      <c r="J45" s="42">
        <f>SUM('By Lot'!J1377,'By Lot'!J1393,'By Lot'!J1409,'By Lot'!J1425,'By Lot'!J1441,'By Lot'!J1457)</f>
        <v>18</v>
      </c>
      <c r="K45" s="42">
        <f>SUM('By Lot'!K1377,'By Lot'!K1393,'By Lot'!K1409,'By Lot'!K1425,'By Lot'!K1441,'By Lot'!K1457)</f>
        <v>21</v>
      </c>
      <c r="L45" s="42">
        <f>SUM('By Lot'!L1377,'By Lot'!L1393,'By Lot'!L1409,'By Lot'!L1425,'By Lot'!L1441,'By Lot'!L1457)</f>
        <v>22</v>
      </c>
      <c r="M45" s="43">
        <f>SUM('By Lot'!M1377,'By Lot'!M1393,'By Lot'!M1409,'By Lot'!M1425,'By Lot'!M1441,'By Lot'!M1457)</f>
        <v>24</v>
      </c>
      <c r="N45" s="44">
        <f t="shared" si="0"/>
        <v>18</v>
      </c>
      <c r="O45" s="45">
        <f t="shared" si="1"/>
        <v>14</v>
      </c>
      <c r="P45" s="46">
        <f t="shared" si="2"/>
        <v>0.4375</v>
      </c>
    </row>
    <row r="46" spans="1:16" ht="11.25">
      <c r="A46" s="5"/>
      <c r="B46" s="40" t="s">
        <v>109</v>
      </c>
      <c r="C46" s="40">
        <f>SUM('By Lot'!C1378,'By Lot'!C1394,'By Lot'!C1410,'By Lot'!C1426,'By Lot'!C1442,'By Lot'!C1458)</f>
        <v>17</v>
      </c>
      <c r="D46" s="41">
        <f>SUM('By Lot'!D1378,'By Lot'!D1394,'By Lot'!D1410,'By Lot'!D1426,'By Lot'!D1442,'By Lot'!D1458)</f>
        <v>14</v>
      </c>
      <c r="E46" s="42">
        <f>SUM('By Lot'!E1378,'By Lot'!E1394,'By Lot'!E1410,'By Lot'!E1426,'By Lot'!E1442,'By Lot'!E1458)</f>
        <v>13</v>
      </c>
      <c r="F46" s="42">
        <f>SUM('By Lot'!F1378,'By Lot'!F1394,'By Lot'!F1410,'By Lot'!F1426,'By Lot'!F1442,'By Lot'!F1458)</f>
        <v>12</v>
      </c>
      <c r="G46" s="42">
        <f>SUM('By Lot'!G1378,'By Lot'!G1394,'By Lot'!G1410,'By Lot'!G1426,'By Lot'!G1442,'By Lot'!G1458)</f>
        <v>11</v>
      </c>
      <c r="H46" s="42">
        <f>SUM('By Lot'!H1378,'By Lot'!H1394,'By Lot'!H1410,'By Lot'!H1426,'By Lot'!H1442,'By Lot'!H1458)</f>
        <v>13</v>
      </c>
      <c r="I46" s="42">
        <f>SUM('By Lot'!I1378,'By Lot'!I1394,'By Lot'!I1410,'By Lot'!I1426,'By Lot'!I1442,'By Lot'!I1458)</f>
        <v>14</v>
      </c>
      <c r="J46" s="42">
        <f>SUM('By Lot'!J1378,'By Lot'!J1394,'By Lot'!J1410,'By Lot'!J1426,'By Lot'!J1442,'By Lot'!J1458)</f>
        <v>14</v>
      </c>
      <c r="K46" s="42">
        <f>SUM('By Lot'!K1378,'By Lot'!K1394,'By Lot'!K1410,'By Lot'!K1426,'By Lot'!K1442,'By Lot'!K1458)</f>
        <v>13</v>
      </c>
      <c r="L46" s="42">
        <f>SUM('By Lot'!L1378,'By Lot'!L1394,'By Lot'!L1410,'By Lot'!L1426,'By Lot'!L1442,'By Lot'!L1458)</f>
        <v>14</v>
      </c>
      <c r="M46" s="43">
        <f>SUM('By Lot'!M1378,'By Lot'!M1394,'By Lot'!M1410,'By Lot'!M1426,'By Lot'!M1442,'By Lot'!M1458)</f>
        <v>15</v>
      </c>
      <c r="N46" s="44">
        <f t="shared" si="0"/>
        <v>11</v>
      </c>
      <c r="O46" s="45">
        <f t="shared" si="1"/>
        <v>6</v>
      </c>
      <c r="P46" s="46">
        <f t="shared" si="2"/>
        <v>0.35294117647058826</v>
      </c>
    </row>
    <row r="47" spans="1:16" ht="11.25">
      <c r="A47" s="5"/>
      <c r="B47" s="40" t="s">
        <v>296</v>
      </c>
      <c r="C47" s="40">
        <f>SUM('By Lot'!C1379,'By Lot'!C1395,'By Lot'!C1411,'By Lot'!C1427,'By Lot'!C1443,'By Lot'!C1459)</f>
        <v>17</v>
      </c>
      <c r="D47" s="41">
        <f>SUM('By Lot'!D1379,'By Lot'!D1395,'By Lot'!D1411,'By Lot'!D1427,'By Lot'!D1443,'By Lot'!D1459)</f>
        <v>5</v>
      </c>
      <c r="E47" s="42">
        <f>SUM('By Lot'!E1379,'By Lot'!E1395,'By Lot'!E1411,'By Lot'!E1427,'By Lot'!E1443,'By Lot'!E1459)</f>
        <v>6</v>
      </c>
      <c r="F47" s="42">
        <f>SUM('By Lot'!F1379,'By Lot'!F1395,'By Lot'!F1411,'By Lot'!F1427,'By Lot'!F1443,'By Lot'!F1459)</f>
        <v>6</v>
      </c>
      <c r="G47" s="42">
        <f>SUM('By Lot'!G1379,'By Lot'!G1395,'By Lot'!G1411,'By Lot'!G1427,'By Lot'!G1443,'By Lot'!G1459)</f>
        <v>7</v>
      </c>
      <c r="H47" s="42">
        <f>SUM('By Lot'!H1379,'By Lot'!H1395,'By Lot'!H1411,'By Lot'!H1427,'By Lot'!H1443,'By Lot'!H1459)</f>
        <v>7</v>
      </c>
      <c r="I47" s="42">
        <f>SUM('By Lot'!I1379,'By Lot'!I1395,'By Lot'!I1411,'By Lot'!I1427,'By Lot'!I1443,'By Lot'!I1459)</f>
        <v>7</v>
      </c>
      <c r="J47" s="42">
        <f>SUM('By Lot'!J1379,'By Lot'!J1395,'By Lot'!J1411,'By Lot'!J1427,'By Lot'!J1443,'By Lot'!J1459)</f>
        <v>8</v>
      </c>
      <c r="K47" s="42">
        <f>SUM('By Lot'!K1379,'By Lot'!K1395,'By Lot'!K1411,'By Lot'!K1427,'By Lot'!K1443,'By Lot'!K1459)</f>
        <v>6</v>
      </c>
      <c r="L47" s="42">
        <f>SUM('By Lot'!L1379,'By Lot'!L1395,'By Lot'!L1411,'By Lot'!L1427,'By Lot'!L1443,'By Lot'!L1459)</f>
        <v>4</v>
      </c>
      <c r="M47" s="43">
        <f>SUM('By Lot'!M1379,'By Lot'!M1395,'By Lot'!M1411,'By Lot'!M1427,'By Lot'!M1443,'By Lot'!M1459)</f>
        <v>5</v>
      </c>
      <c r="N47" s="44">
        <f t="shared" si="0"/>
        <v>4</v>
      </c>
      <c r="O47" s="45">
        <f t="shared" si="1"/>
        <v>13</v>
      </c>
      <c r="P47" s="46">
        <f t="shared" si="2"/>
        <v>0.7647058823529411</v>
      </c>
    </row>
    <row r="48" spans="1:16" ht="11.25">
      <c r="A48" s="5"/>
      <c r="B48" s="40" t="s">
        <v>297</v>
      </c>
      <c r="C48" s="40"/>
      <c r="D48" s="41"/>
      <c r="E48" s="42"/>
      <c r="F48" s="42"/>
      <c r="G48" s="42"/>
      <c r="H48" s="42"/>
      <c r="I48" s="42"/>
      <c r="J48" s="42"/>
      <c r="K48" s="42"/>
      <c r="L48" s="42"/>
      <c r="M48" s="43"/>
      <c r="N48" s="44"/>
      <c r="O48" s="45"/>
      <c r="P48" s="46"/>
    </row>
    <row r="49" spans="1:16" ht="11.25">
      <c r="A49" s="5"/>
      <c r="B49" s="40" t="s">
        <v>4</v>
      </c>
      <c r="C49" s="40"/>
      <c r="D49" s="41"/>
      <c r="E49" s="42"/>
      <c r="F49" s="42"/>
      <c r="G49" s="42"/>
      <c r="H49" s="42"/>
      <c r="I49" s="42"/>
      <c r="J49" s="42"/>
      <c r="K49" s="42"/>
      <c r="L49" s="42"/>
      <c r="M49" s="43"/>
      <c r="N49" s="44"/>
      <c r="O49" s="45"/>
      <c r="P49" s="46"/>
    </row>
    <row r="50" spans="1:16" ht="11.25">
      <c r="A50" s="47"/>
      <c r="B50" s="48" t="s">
        <v>5</v>
      </c>
      <c r="C50" s="48">
        <f aca="true" t="shared" si="6" ref="C50:M50">SUM(C40:C49)</f>
        <v>860</v>
      </c>
      <c r="D50" s="49">
        <f t="shared" si="6"/>
        <v>296</v>
      </c>
      <c r="E50" s="50">
        <f t="shared" si="6"/>
        <v>153</v>
      </c>
      <c r="F50" s="50">
        <f t="shared" si="6"/>
        <v>78</v>
      </c>
      <c r="G50" s="50">
        <f t="shared" si="6"/>
        <v>56</v>
      </c>
      <c r="H50" s="50">
        <f t="shared" si="6"/>
        <v>58</v>
      </c>
      <c r="I50" s="50">
        <f t="shared" si="6"/>
        <v>72</v>
      </c>
      <c r="J50" s="50">
        <f t="shared" si="6"/>
        <v>71</v>
      </c>
      <c r="K50" s="50">
        <f t="shared" si="6"/>
        <v>100</v>
      </c>
      <c r="L50" s="50">
        <f t="shared" si="6"/>
        <v>174</v>
      </c>
      <c r="M50" s="51">
        <f t="shared" si="6"/>
        <v>256</v>
      </c>
      <c r="N50" s="52">
        <f t="shared" si="0"/>
        <v>56</v>
      </c>
      <c r="O50" s="53">
        <f t="shared" si="1"/>
        <v>804</v>
      </c>
      <c r="P50" s="54">
        <f t="shared" si="2"/>
        <v>0.9348837209302325</v>
      </c>
    </row>
    <row r="51" spans="1:16" ht="11.25">
      <c r="A51" s="39" t="s">
        <v>177</v>
      </c>
      <c r="B51" s="40" t="s">
        <v>0</v>
      </c>
      <c r="C51" s="40">
        <f>SUM('By Lot'!C2007,'By Lot'!C2023,'By Lot'!C2039,'By Lot'!C2055,'By Lot'!C2071,'By Lot'!C2087,'By Lot'!C2103,'By Lot'!C2119,'By Lot'!C2135,'By Lot'!C2151,'By Lot'!C2167,'By Lot'!C2183,'By Lot'!C2199,'By Lot'!C2215)</f>
        <v>201</v>
      </c>
      <c r="D51" s="41">
        <f>SUM('By Lot'!D2007,'By Lot'!D2023,'By Lot'!D2039,'By Lot'!D2055,'By Lot'!D2071,'By Lot'!D2087,'By Lot'!D2103,'By Lot'!D2119,'By Lot'!D2135,'By Lot'!D2151,'By Lot'!D2167,'By Lot'!D2183,'By Lot'!D2199,'By Lot'!D2215)</f>
        <v>74</v>
      </c>
      <c r="E51" s="42">
        <f>SUM('By Lot'!E2007,'By Lot'!E2023,'By Lot'!E2039,'By Lot'!E2055,'By Lot'!E2071,'By Lot'!E2087,'By Lot'!E2103,'By Lot'!E2119,'By Lot'!E2135,'By Lot'!E2151,'By Lot'!E2167,'By Lot'!E2183,'By Lot'!E2199,'By Lot'!E2215)</f>
        <v>36</v>
      </c>
      <c r="F51" s="42">
        <f>SUM('By Lot'!F2007,'By Lot'!F2023,'By Lot'!F2039,'By Lot'!F2055,'By Lot'!F2071,'By Lot'!F2087,'By Lot'!F2103,'By Lot'!F2119,'By Lot'!F2135,'By Lot'!F2151,'By Lot'!F2167,'By Lot'!F2183,'By Lot'!F2199,'By Lot'!F2215)</f>
        <v>8</v>
      </c>
      <c r="G51" s="42">
        <f>SUM('By Lot'!G2007,'By Lot'!G2023,'By Lot'!G2039,'By Lot'!G2055,'By Lot'!G2071,'By Lot'!G2087,'By Lot'!G2103,'By Lot'!G2119,'By Lot'!G2135,'By Lot'!G2151,'By Lot'!G2167,'By Lot'!G2183,'By Lot'!G2199,'By Lot'!G2215)</f>
        <v>3</v>
      </c>
      <c r="H51" s="42">
        <f>SUM('By Lot'!H2007,'By Lot'!H2023,'By Lot'!H2039,'By Lot'!H2055,'By Lot'!H2071,'By Lot'!H2087,'By Lot'!H2103,'By Lot'!H2119,'By Lot'!H2135,'By Lot'!H2151,'By Lot'!H2167,'By Lot'!H2183,'By Lot'!H2199,'By Lot'!H2215)</f>
        <v>6</v>
      </c>
      <c r="I51" s="42">
        <f>SUM('By Lot'!I2007,'By Lot'!I2023,'By Lot'!I2039,'By Lot'!I2055,'By Lot'!I2071,'By Lot'!I2087,'By Lot'!I2103,'By Lot'!I2119,'By Lot'!I2135,'By Lot'!I2151,'By Lot'!I2167,'By Lot'!I2183,'By Lot'!I2199,'By Lot'!I2215)</f>
        <v>10</v>
      </c>
      <c r="J51" s="42">
        <f>SUM('By Lot'!J2007,'By Lot'!J2023,'By Lot'!J2039,'By Lot'!J2055,'By Lot'!J2071,'By Lot'!J2087,'By Lot'!J2103,'By Lot'!J2119,'By Lot'!J2135,'By Lot'!J2151,'By Lot'!J2167,'By Lot'!J2183,'By Lot'!J2199,'By Lot'!J2215)</f>
        <v>5</v>
      </c>
      <c r="K51" s="42">
        <f>SUM('By Lot'!K2007,'By Lot'!K2023,'By Lot'!K2039,'By Lot'!K2055,'By Lot'!K2071,'By Lot'!K2087,'By Lot'!K2103,'By Lot'!K2119,'By Lot'!K2135,'By Lot'!K2151,'By Lot'!K2167,'By Lot'!K2183,'By Lot'!K2199,'By Lot'!K2215)</f>
        <v>7</v>
      </c>
      <c r="L51" s="42">
        <f>SUM('By Lot'!L2007,'By Lot'!L2023,'By Lot'!L2039,'By Lot'!L2055,'By Lot'!L2071,'By Lot'!L2087,'By Lot'!L2103,'By Lot'!L2119,'By Lot'!L2135,'By Lot'!L2151,'By Lot'!L2167,'By Lot'!L2183,'By Lot'!L2199,'By Lot'!L2215)</f>
        <v>24</v>
      </c>
      <c r="M51" s="43">
        <f>SUM('By Lot'!M2007,'By Lot'!M2023,'By Lot'!M2039,'By Lot'!M2055,'By Lot'!M2071,'By Lot'!M2087,'By Lot'!M2103,'By Lot'!M2119,'By Lot'!M2135,'By Lot'!M2151,'By Lot'!M2167,'By Lot'!M2183,'By Lot'!M2199,'By Lot'!M2215)</f>
        <v>42</v>
      </c>
      <c r="N51" s="44">
        <f t="shared" si="0"/>
        <v>3</v>
      </c>
      <c r="O51" s="45">
        <f t="shared" si="1"/>
        <v>198</v>
      </c>
      <c r="P51" s="46">
        <f t="shared" si="2"/>
        <v>0.9850746268656716</v>
      </c>
    </row>
    <row r="52" spans="1:16" ht="11.25">
      <c r="A52" s="5"/>
      <c r="B52" s="40" t="s">
        <v>1</v>
      </c>
      <c r="C52" s="40">
        <f>SUM('By Lot'!C2008,'By Lot'!C2024,'By Lot'!C2040,'By Lot'!C2056,'By Lot'!C2072,'By Lot'!C2088,'By Lot'!C2104,'By Lot'!C2120,'By Lot'!C2136,'By Lot'!C2152,'By Lot'!C2168,'By Lot'!C2184,'By Lot'!C2200,'By Lot'!C2216)</f>
        <v>15</v>
      </c>
      <c r="D52" s="41">
        <f>SUM('By Lot'!D2008,'By Lot'!D2024,'By Lot'!D2040,'By Lot'!D2056,'By Lot'!D2072,'By Lot'!D2088,'By Lot'!D2104,'By Lot'!D2120,'By Lot'!D2136,'By Lot'!D2152,'By Lot'!D2168,'By Lot'!D2184,'By Lot'!D2200,'By Lot'!D2216)</f>
        <v>1</v>
      </c>
      <c r="E52" s="42">
        <f>SUM('By Lot'!E2008,'By Lot'!E2024,'By Lot'!E2040,'By Lot'!E2056,'By Lot'!E2072,'By Lot'!E2088,'By Lot'!E2104,'By Lot'!E2120,'By Lot'!E2136,'By Lot'!E2152,'By Lot'!E2168,'By Lot'!E2184,'By Lot'!E2200,'By Lot'!E2216)</f>
        <v>0</v>
      </c>
      <c r="F52" s="42">
        <f>SUM('By Lot'!F2008,'By Lot'!F2024,'By Lot'!F2040,'By Lot'!F2056,'By Lot'!F2072,'By Lot'!F2088,'By Lot'!F2104,'By Lot'!F2120,'By Lot'!F2136,'By Lot'!F2152,'By Lot'!F2168,'By Lot'!F2184,'By Lot'!F2200,'By Lot'!F2216)</f>
        <v>0</v>
      </c>
      <c r="G52" s="42">
        <f>SUM('By Lot'!G2008,'By Lot'!G2024,'By Lot'!G2040,'By Lot'!G2056,'By Lot'!G2072,'By Lot'!G2088,'By Lot'!G2104,'By Lot'!G2120,'By Lot'!G2136,'By Lot'!G2152,'By Lot'!G2168,'By Lot'!G2184,'By Lot'!G2200,'By Lot'!G2216)</f>
        <v>0</v>
      </c>
      <c r="H52" s="42">
        <f>SUM('By Lot'!H2008,'By Lot'!H2024,'By Lot'!H2040,'By Lot'!H2056,'By Lot'!H2072,'By Lot'!H2088,'By Lot'!H2104,'By Lot'!H2120,'By Lot'!H2136,'By Lot'!H2152,'By Lot'!H2168,'By Lot'!H2184,'By Lot'!H2200,'By Lot'!H2216)</f>
        <v>0</v>
      </c>
      <c r="I52" s="42">
        <f>SUM('By Lot'!I2008,'By Lot'!I2024,'By Lot'!I2040,'By Lot'!I2056,'By Lot'!I2072,'By Lot'!I2088,'By Lot'!I2104,'By Lot'!I2120,'By Lot'!I2136,'By Lot'!I2152,'By Lot'!I2168,'By Lot'!I2184,'By Lot'!I2200,'By Lot'!I2216)</f>
        <v>0</v>
      </c>
      <c r="J52" s="42">
        <f>SUM('By Lot'!J2008,'By Lot'!J2024,'By Lot'!J2040,'By Lot'!J2056,'By Lot'!J2072,'By Lot'!J2088,'By Lot'!J2104,'By Lot'!J2120,'By Lot'!J2136,'By Lot'!J2152,'By Lot'!J2168,'By Lot'!J2184,'By Lot'!J2200,'By Lot'!J2216)</f>
        <v>1</v>
      </c>
      <c r="K52" s="42">
        <f>SUM('By Lot'!K2008,'By Lot'!K2024,'By Lot'!K2040,'By Lot'!K2056,'By Lot'!K2072,'By Lot'!K2088,'By Lot'!K2104,'By Lot'!K2120,'By Lot'!K2136,'By Lot'!K2152,'By Lot'!K2168,'By Lot'!K2184,'By Lot'!K2200,'By Lot'!K2216)</f>
        <v>1</v>
      </c>
      <c r="L52" s="42">
        <f>SUM('By Lot'!L2008,'By Lot'!L2024,'By Lot'!L2040,'By Lot'!L2056,'By Lot'!L2072,'By Lot'!L2088,'By Lot'!L2104,'By Lot'!L2120,'By Lot'!L2136,'By Lot'!L2152,'By Lot'!L2168,'By Lot'!L2184,'By Lot'!L2200,'By Lot'!L2216)</f>
        <v>5</v>
      </c>
      <c r="M52" s="43">
        <f>SUM('By Lot'!M2008,'By Lot'!M2024,'By Lot'!M2040,'By Lot'!M2056,'By Lot'!M2072,'By Lot'!M2088,'By Lot'!M2104,'By Lot'!M2120,'By Lot'!M2136,'By Lot'!M2152,'By Lot'!M2168,'By Lot'!M2184,'By Lot'!M2200,'By Lot'!M2216)</f>
        <v>8</v>
      </c>
      <c r="N52" s="44">
        <f t="shared" si="0"/>
        <v>0</v>
      </c>
      <c r="O52" s="45">
        <f t="shared" si="1"/>
        <v>15</v>
      </c>
      <c r="P52" s="46">
        <f t="shared" si="2"/>
        <v>1</v>
      </c>
    </row>
    <row r="53" spans="1:16" ht="11.25">
      <c r="A53" s="5"/>
      <c r="B53" s="40" t="s">
        <v>2</v>
      </c>
      <c r="C53" s="40"/>
      <c r="D53" s="41"/>
      <c r="E53" s="42"/>
      <c r="F53" s="42"/>
      <c r="G53" s="42"/>
      <c r="H53" s="42"/>
      <c r="I53" s="42"/>
      <c r="J53" s="42"/>
      <c r="K53" s="42"/>
      <c r="L53" s="42"/>
      <c r="M53" s="43"/>
      <c r="N53" s="44"/>
      <c r="O53" s="45"/>
      <c r="P53" s="46"/>
    </row>
    <row r="54" spans="1:16" ht="11.25">
      <c r="A54" s="5"/>
      <c r="B54" s="40" t="s">
        <v>494</v>
      </c>
      <c r="C54" s="40"/>
      <c r="D54" s="41"/>
      <c r="E54" s="42"/>
      <c r="F54" s="42"/>
      <c r="G54" s="42"/>
      <c r="H54" s="42"/>
      <c r="I54" s="42"/>
      <c r="J54" s="42"/>
      <c r="K54" s="42"/>
      <c r="L54" s="42"/>
      <c r="M54" s="43"/>
      <c r="N54" s="44"/>
      <c r="O54" s="45"/>
      <c r="P54" s="46"/>
    </row>
    <row r="55" spans="1:16" ht="11.25">
      <c r="A55" s="5"/>
      <c r="B55" s="40" t="s">
        <v>3</v>
      </c>
      <c r="C55" s="40">
        <f>SUM('By Lot'!C2011,'By Lot'!C2027,'By Lot'!C2043,'By Lot'!C2059,'By Lot'!C2075,'By Lot'!C2091,'By Lot'!C2107,'By Lot'!C2123,'By Lot'!C2139,'By Lot'!C2155,'By Lot'!C2171,'By Lot'!C2187,'By Lot'!C2203,'By Lot'!C2219)</f>
        <v>11</v>
      </c>
      <c r="D55" s="41">
        <f>SUM('By Lot'!D2011,'By Lot'!D2027,'By Lot'!D2043,'By Lot'!D2059,'By Lot'!D2075,'By Lot'!D2091,'By Lot'!D2107,'By Lot'!D2123,'By Lot'!D2139,'By Lot'!D2155,'By Lot'!D2171,'By Lot'!D2187,'By Lot'!D2203,'By Lot'!D2219)</f>
        <v>9</v>
      </c>
      <c r="E55" s="42">
        <f>SUM('By Lot'!E2011,'By Lot'!E2027,'By Lot'!E2043,'By Lot'!E2059,'By Lot'!E2075,'By Lot'!E2091,'By Lot'!E2107,'By Lot'!E2123,'By Lot'!E2139,'By Lot'!E2155,'By Lot'!E2171,'By Lot'!E2187,'By Lot'!E2203,'By Lot'!E2219)</f>
        <v>6</v>
      </c>
      <c r="F55" s="42">
        <f>SUM('By Lot'!F2011,'By Lot'!F2027,'By Lot'!F2043,'By Lot'!F2059,'By Lot'!F2075,'By Lot'!F2091,'By Lot'!F2107,'By Lot'!F2123,'By Lot'!F2139,'By Lot'!F2155,'By Lot'!F2171,'By Lot'!F2187,'By Lot'!F2203,'By Lot'!F2219)</f>
        <v>5</v>
      </c>
      <c r="G55" s="42">
        <f>SUM('By Lot'!G2011,'By Lot'!G2027,'By Lot'!G2043,'By Lot'!G2059,'By Lot'!G2075,'By Lot'!G2091,'By Lot'!G2107,'By Lot'!G2123,'By Lot'!G2139,'By Lot'!G2155,'By Lot'!G2171,'By Lot'!G2187,'By Lot'!G2203,'By Lot'!G2219)</f>
        <v>5</v>
      </c>
      <c r="H55" s="42">
        <f>SUM('By Lot'!H2011,'By Lot'!H2027,'By Lot'!H2043,'By Lot'!H2059,'By Lot'!H2075,'By Lot'!H2091,'By Lot'!H2107,'By Lot'!H2123,'By Lot'!H2139,'By Lot'!H2155,'By Lot'!H2171,'By Lot'!H2187,'By Lot'!H2203,'By Lot'!H2219)</f>
        <v>5</v>
      </c>
      <c r="I55" s="42">
        <f>SUM('By Lot'!I2011,'By Lot'!I2027,'By Lot'!I2043,'By Lot'!I2059,'By Lot'!I2075,'By Lot'!I2091,'By Lot'!I2107,'By Lot'!I2123,'By Lot'!I2139,'By Lot'!I2155,'By Lot'!I2171,'By Lot'!I2187,'By Lot'!I2203,'By Lot'!I2219)</f>
        <v>7</v>
      </c>
      <c r="J55" s="42">
        <f>SUM('By Lot'!J2011,'By Lot'!J2027,'By Lot'!J2043,'By Lot'!J2059,'By Lot'!J2075,'By Lot'!J2091,'By Lot'!J2107,'By Lot'!J2123,'By Lot'!J2139,'By Lot'!J2155,'By Lot'!J2171,'By Lot'!J2187,'By Lot'!J2203,'By Lot'!J2219)</f>
        <v>7</v>
      </c>
      <c r="K55" s="42">
        <f>SUM('By Lot'!K2011,'By Lot'!K2027,'By Lot'!K2043,'By Lot'!K2059,'By Lot'!K2075,'By Lot'!K2091,'By Lot'!K2107,'By Lot'!K2123,'By Lot'!K2139,'By Lot'!K2155,'By Lot'!K2171,'By Lot'!K2187,'By Lot'!K2203,'By Lot'!K2219)</f>
        <v>6</v>
      </c>
      <c r="L55" s="42">
        <f>SUM('By Lot'!L2011,'By Lot'!L2027,'By Lot'!L2043,'By Lot'!L2059,'By Lot'!L2075,'By Lot'!L2091,'By Lot'!L2107,'By Lot'!L2123,'By Lot'!L2139,'By Lot'!L2155,'By Lot'!L2171,'By Lot'!L2187,'By Lot'!L2203,'By Lot'!L2219)</f>
        <v>6</v>
      </c>
      <c r="M55" s="43">
        <f>SUM('By Lot'!M2011,'By Lot'!M2027,'By Lot'!M2043,'By Lot'!M2059,'By Lot'!M2075,'By Lot'!M2091,'By Lot'!M2107,'By Lot'!M2123,'By Lot'!M2139,'By Lot'!M2155,'By Lot'!M2171,'By Lot'!M2187,'By Lot'!M2203,'By Lot'!M2219)</f>
        <v>6</v>
      </c>
      <c r="N55" s="44">
        <f t="shared" si="0"/>
        <v>5</v>
      </c>
      <c r="O55" s="45">
        <f t="shared" si="1"/>
        <v>6</v>
      </c>
      <c r="P55" s="46">
        <f t="shared" si="2"/>
        <v>0.5454545454545454</v>
      </c>
    </row>
    <row r="56" spans="1:16" ht="11.25">
      <c r="A56" s="5"/>
      <c r="B56" s="40" t="s">
        <v>105</v>
      </c>
      <c r="C56" s="40">
        <f>SUM('By Lot'!C2017,'By Lot'!C2033,'By Lot'!C2049,'By Lot'!C2065,'By Lot'!C2081,'By Lot'!C2097,'By Lot'!C2113,'By Lot'!C2129,'By Lot'!C2145,'By Lot'!C2161,'By Lot'!C2177,'By Lot'!C2193,'By Lot'!C2209,'By Lot'!C2225)</f>
        <v>270</v>
      </c>
      <c r="D56" s="41">
        <f>SUM('By Lot'!D2017,'By Lot'!D2033,'By Lot'!D2049,'By Lot'!D2065,'By Lot'!D2081,'By Lot'!D2097,'By Lot'!D2113,'By Lot'!D2129,'By Lot'!D2145,'By Lot'!D2161,'By Lot'!D2177,'By Lot'!D2193,'By Lot'!D2209,'By Lot'!D2225)</f>
        <v>156</v>
      </c>
      <c r="E56" s="42">
        <f>SUM('By Lot'!E2017,'By Lot'!E2033,'By Lot'!E2049,'By Lot'!E2065,'By Lot'!E2081,'By Lot'!E2097,'By Lot'!E2113,'By Lot'!E2129,'By Lot'!E2145,'By Lot'!E2161,'By Lot'!E2177,'By Lot'!E2193,'By Lot'!E2209,'By Lot'!E2225)</f>
        <v>85</v>
      </c>
      <c r="F56" s="42">
        <f>SUM('By Lot'!F2017,'By Lot'!F2033,'By Lot'!F2049,'By Lot'!F2065,'By Lot'!F2081,'By Lot'!F2097,'By Lot'!F2113,'By Lot'!F2129,'By Lot'!F2145,'By Lot'!F2161,'By Lot'!F2177,'By Lot'!F2193,'By Lot'!F2209,'By Lot'!F2225)</f>
        <v>29</v>
      </c>
      <c r="G56" s="42">
        <f>SUM('By Lot'!G2017,'By Lot'!G2033,'By Lot'!G2049,'By Lot'!G2065,'By Lot'!G2081,'By Lot'!G2097,'By Lot'!G2113,'By Lot'!G2129,'By Lot'!G2145,'By Lot'!G2161,'By Lot'!G2177,'By Lot'!G2193,'By Lot'!G2209,'By Lot'!G2225)</f>
        <v>26</v>
      </c>
      <c r="H56" s="42">
        <f>SUM('By Lot'!H2017,'By Lot'!H2033,'By Lot'!H2049,'By Lot'!H2065,'By Lot'!H2081,'By Lot'!H2097,'By Lot'!H2113,'By Lot'!H2129,'By Lot'!H2145,'By Lot'!H2161,'By Lot'!H2177,'By Lot'!H2193,'By Lot'!H2209,'By Lot'!H2225)</f>
        <v>39</v>
      </c>
      <c r="I56" s="42">
        <f>SUM('By Lot'!I2017,'By Lot'!I2033,'By Lot'!I2049,'By Lot'!I2065,'By Lot'!I2081,'By Lot'!I2097,'By Lot'!I2113,'By Lot'!I2129,'By Lot'!I2145,'By Lot'!I2161,'By Lot'!I2177,'By Lot'!I2193,'By Lot'!I2209,'By Lot'!I2225)</f>
        <v>51</v>
      </c>
      <c r="J56" s="42">
        <f>SUM('By Lot'!J2017,'By Lot'!J2033,'By Lot'!J2049,'By Lot'!J2065,'By Lot'!J2081,'By Lot'!J2097,'By Lot'!J2113,'By Lot'!J2129,'By Lot'!J2145,'By Lot'!J2161,'By Lot'!J2177,'By Lot'!J2193,'By Lot'!J2209,'By Lot'!J2225)</f>
        <v>28</v>
      </c>
      <c r="K56" s="42">
        <f>SUM('By Lot'!K2017,'By Lot'!K2033,'By Lot'!K2049,'By Lot'!K2065,'By Lot'!K2081,'By Lot'!K2097,'By Lot'!K2113,'By Lot'!K2129,'By Lot'!K2145,'By Lot'!K2161,'By Lot'!K2177,'By Lot'!K2193,'By Lot'!K2209,'By Lot'!K2225)</f>
        <v>45</v>
      </c>
      <c r="L56" s="42">
        <f>SUM('By Lot'!L2017,'By Lot'!L2033,'By Lot'!L2049,'By Lot'!L2065,'By Lot'!L2081,'By Lot'!L2097,'By Lot'!L2113,'By Lot'!L2129,'By Lot'!L2145,'By Lot'!L2161,'By Lot'!L2177,'By Lot'!L2193,'By Lot'!L2209,'By Lot'!L2225)</f>
        <v>75</v>
      </c>
      <c r="M56" s="43">
        <f>SUM('By Lot'!M2017,'By Lot'!M2033,'By Lot'!M2049,'By Lot'!M2065,'By Lot'!M2081,'By Lot'!M2097,'By Lot'!M2113,'By Lot'!M2129,'By Lot'!M2145,'By Lot'!M2161,'By Lot'!M2177,'By Lot'!M2193,'By Lot'!M2209,'By Lot'!M2225)</f>
        <v>105</v>
      </c>
      <c r="N56" s="44">
        <f t="shared" si="0"/>
        <v>26</v>
      </c>
      <c r="O56" s="45">
        <f t="shared" si="1"/>
        <v>244</v>
      </c>
      <c r="P56" s="46">
        <f t="shared" si="2"/>
        <v>0.9037037037037037</v>
      </c>
    </row>
    <row r="57" spans="1:16" ht="11.25">
      <c r="A57" s="5"/>
      <c r="B57" s="40" t="s">
        <v>109</v>
      </c>
      <c r="C57" s="40">
        <f>SUM('By Lot'!C2018,'By Lot'!C2034,'By Lot'!C2050,'By Lot'!C2066,'By Lot'!C2082,'By Lot'!C2098,'By Lot'!C2114,'By Lot'!C2130,'By Lot'!C2146,'By Lot'!C2162,'By Lot'!C2178,'By Lot'!C2194,'By Lot'!C2210,'By Lot'!C2226)</f>
        <v>16</v>
      </c>
      <c r="D57" s="41">
        <f>SUM('By Lot'!D2018,'By Lot'!D2034,'By Lot'!D2050,'By Lot'!D2066,'By Lot'!D2082,'By Lot'!D2098,'By Lot'!D2114,'By Lot'!D2130,'By Lot'!D2146,'By Lot'!D2162,'By Lot'!D2178,'By Lot'!D2194,'By Lot'!D2210,'By Lot'!D2226)</f>
        <v>6</v>
      </c>
      <c r="E57" s="42">
        <f>SUM('By Lot'!E2018,'By Lot'!E2034,'By Lot'!E2050,'By Lot'!E2066,'By Lot'!E2082,'By Lot'!E2098,'By Lot'!E2114,'By Lot'!E2130,'By Lot'!E2146,'By Lot'!E2162,'By Lot'!E2178,'By Lot'!E2194,'By Lot'!E2210,'By Lot'!E2226)</f>
        <v>1</v>
      </c>
      <c r="F57" s="42">
        <f>SUM('By Lot'!F2018,'By Lot'!F2034,'By Lot'!F2050,'By Lot'!F2066,'By Lot'!F2082,'By Lot'!F2098,'By Lot'!F2114,'By Lot'!F2130,'By Lot'!F2146,'By Lot'!F2162,'By Lot'!F2178,'By Lot'!F2194,'By Lot'!F2210,'By Lot'!F2226)</f>
        <v>0</v>
      </c>
      <c r="G57" s="42">
        <f>SUM('By Lot'!G2018,'By Lot'!G2034,'By Lot'!G2050,'By Lot'!G2066,'By Lot'!G2082,'By Lot'!G2098,'By Lot'!G2114,'By Lot'!G2130,'By Lot'!G2146,'By Lot'!G2162,'By Lot'!G2178,'By Lot'!G2194,'By Lot'!G2210,'By Lot'!G2226)</f>
        <v>0</v>
      </c>
      <c r="H57" s="42">
        <f>SUM('By Lot'!H2018,'By Lot'!H2034,'By Lot'!H2050,'By Lot'!H2066,'By Lot'!H2082,'By Lot'!H2098,'By Lot'!H2114,'By Lot'!H2130,'By Lot'!H2146,'By Lot'!H2162,'By Lot'!H2178,'By Lot'!H2194,'By Lot'!H2210,'By Lot'!H2226)</f>
        <v>1</v>
      </c>
      <c r="I57" s="42">
        <f>SUM('By Lot'!I2018,'By Lot'!I2034,'By Lot'!I2050,'By Lot'!I2066,'By Lot'!I2082,'By Lot'!I2098,'By Lot'!I2114,'By Lot'!I2130,'By Lot'!I2146,'By Lot'!I2162,'By Lot'!I2178,'By Lot'!I2194,'By Lot'!I2210,'By Lot'!I2226)</f>
        <v>0</v>
      </c>
      <c r="J57" s="42">
        <f>SUM('By Lot'!J2018,'By Lot'!J2034,'By Lot'!J2050,'By Lot'!J2066,'By Lot'!J2082,'By Lot'!J2098,'By Lot'!J2114,'By Lot'!J2130,'By Lot'!J2146,'By Lot'!J2162,'By Lot'!J2178,'By Lot'!J2194,'By Lot'!J2210,'By Lot'!J2226)</f>
        <v>1</v>
      </c>
      <c r="K57" s="42">
        <f>SUM('By Lot'!K2018,'By Lot'!K2034,'By Lot'!K2050,'By Lot'!K2066,'By Lot'!K2082,'By Lot'!K2098,'By Lot'!K2114,'By Lot'!K2130,'By Lot'!K2146,'By Lot'!K2162,'By Lot'!K2178,'By Lot'!K2194,'By Lot'!K2210,'By Lot'!K2226)</f>
        <v>2</v>
      </c>
      <c r="L57" s="42">
        <f>SUM('By Lot'!L2018,'By Lot'!L2034,'By Lot'!L2050,'By Lot'!L2066,'By Lot'!L2082,'By Lot'!L2098,'By Lot'!L2114,'By Lot'!L2130,'By Lot'!L2146,'By Lot'!L2162,'By Lot'!L2178,'By Lot'!L2194,'By Lot'!L2210,'By Lot'!L2226)</f>
        <v>3</v>
      </c>
      <c r="M57" s="43">
        <f>SUM('By Lot'!M2018,'By Lot'!M2034,'By Lot'!M2050,'By Lot'!M2066,'By Lot'!M2082,'By Lot'!M2098,'By Lot'!M2114,'By Lot'!M2130,'By Lot'!M2146,'By Lot'!M2162,'By Lot'!M2178,'By Lot'!M2194,'By Lot'!M2210,'By Lot'!M2226)</f>
        <v>5</v>
      </c>
      <c r="N57" s="44">
        <f t="shared" si="0"/>
        <v>0</v>
      </c>
      <c r="O57" s="45">
        <f t="shared" si="1"/>
        <v>16</v>
      </c>
      <c r="P57" s="46">
        <f t="shared" si="2"/>
        <v>1</v>
      </c>
    </row>
    <row r="58" spans="1:16" ht="11.25">
      <c r="A58" s="5"/>
      <c r="B58" s="40" t="s">
        <v>296</v>
      </c>
      <c r="C58" s="40"/>
      <c r="D58" s="41"/>
      <c r="E58" s="42"/>
      <c r="F58" s="42"/>
      <c r="G58" s="42"/>
      <c r="H58" s="42"/>
      <c r="I58" s="42"/>
      <c r="J58" s="42"/>
      <c r="K58" s="42"/>
      <c r="L58" s="42"/>
      <c r="M58" s="43"/>
      <c r="N58" s="44"/>
      <c r="O58" s="45"/>
      <c r="P58" s="46"/>
    </row>
    <row r="59" spans="1:16" ht="11.25">
      <c r="A59" s="5"/>
      <c r="B59" s="40" t="s">
        <v>297</v>
      </c>
      <c r="C59" s="40"/>
      <c r="D59" s="41"/>
      <c r="E59" s="42"/>
      <c r="F59" s="42"/>
      <c r="G59" s="42"/>
      <c r="H59" s="42"/>
      <c r="I59" s="42"/>
      <c r="J59" s="42"/>
      <c r="K59" s="42"/>
      <c r="L59" s="42"/>
      <c r="M59" s="43"/>
      <c r="N59" s="44"/>
      <c r="O59" s="45"/>
      <c r="P59" s="46"/>
    </row>
    <row r="60" spans="1:16" ht="11.25">
      <c r="A60" s="5"/>
      <c r="B60" s="40" t="s">
        <v>4</v>
      </c>
      <c r="C60" s="40"/>
      <c r="D60" s="41"/>
      <c r="E60" s="42"/>
      <c r="F60" s="42"/>
      <c r="G60" s="42"/>
      <c r="H60" s="42"/>
      <c r="I60" s="42"/>
      <c r="J60" s="42"/>
      <c r="K60" s="42"/>
      <c r="L60" s="42"/>
      <c r="M60" s="43"/>
      <c r="N60" s="44"/>
      <c r="O60" s="45"/>
      <c r="P60" s="46"/>
    </row>
    <row r="61" spans="1:16" ht="11.25">
      <c r="A61" s="47"/>
      <c r="B61" s="48" t="s">
        <v>5</v>
      </c>
      <c r="C61" s="48">
        <f aca="true" t="shared" si="7" ref="C61:M61">SUM(C51:C60)</f>
        <v>513</v>
      </c>
      <c r="D61" s="49">
        <f t="shared" si="7"/>
        <v>246</v>
      </c>
      <c r="E61" s="50">
        <f t="shared" si="7"/>
        <v>128</v>
      </c>
      <c r="F61" s="50">
        <f t="shared" si="7"/>
        <v>42</v>
      </c>
      <c r="G61" s="50">
        <f t="shared" si="7"/>
        <v>34</v>
      </c>
      <c r="H61" s="50">
        <f t="shared" si="7"/>
        <v>51</v>
      </c>
      <c r="I61" s="50">
        <f t="shared" si="7"/>
        <v>68</v>
      </c>
      <c r="J61" s="50">
        <f t="shared" si="7"/>
        <v>42</v>
      </c>
      <c r="K61" s="50">
        <f t="shared" si="7"/>
        <v>61</v>
      </c>
      <c r="L61" s="50">
        <f t="shared" si="7"/>
        <v>113</v>
      </c>
      <c r="M61" s="51">
        <f t="shared" si="7"/>
        <v>166</v>
      </c>
      <c r="N61" s="52">
        <f t="shared" si="0"/>
        <v>34</v>
      </c>
      <c r="O61" s="53">
        <f t="shared" si="1"/>
        <v>479</v>
      </c>
      <c r="P61" s="54">
        <f t="shared" si="2"/>
        <v>0.9337231968810916</v>
      </c>
    </row>
    <row r="62" spans="1:16" ht="11.25">
      <c r="A62" s="39" t="s">
        <v>178</v>
      </c>
      <c r="B62" s="40" t="s">
        <v>0</v>
      </c>
      <c r="C62" s="40"/>
      <c r="D62" s="41"/>
      <c r="E62" s="42"/>
      <c r="F62" s="42"/>
      <c r="G62" s="42"/>
      <c r="H62" s="42"/>
      <c r="I62" s="42"/>
      <c r="J62" s="42"/>
      <c r="K62" s="42"/>
      <c r="L62" s="42"/>
      <c r="M62" s="43"/>
      <c r="N62" s="44"/>
      <c r="O62" s="45"/>
      <c r="P62" s="46"/>
    </row>
    <row r="63" spans="1:16" ht="11.25">
      <c r="A63" s="5"/>
      <c r="B63" s="40" t="s">
        <v>1</v>
      </c>
      <c r="C63" s="40">
        <f>SUM('By Lot'!C2232,'By Lot'!C2248,'By Lot'!C2264,'By Lot'!C2280,'By Lot'!C2296,'By Lot'!C2312,'By Lot'!C2328,'By Lot'!C2344,'By Lot'!C2360,'By Lot'!C2376,'By Lot'!C2392)</f>
        <v>1007</v>
      </c>
      <c r="D63" s="41">
        <f>SUM('By Lot'!D2232,'By Lot'!D2248,'By Lot'!D2264,'By Lot'!D2280,'By Lot'!D2296,'By Lot'!D2312,'By Lot'!D2328,'By Lot'!D2344,'By Lot'!D2360,'By Lot'!D2376,'By Lot'!D2392)</f>
        <v>242</v>
      </c>
      <c r="E63" s="42">
        <f>SUM('By Lot'!E2232,'By Lot'!E2248,'By Lot'!E2264,'By Lot'!E2280,'By Lot'!E2296,'By Lot'!E2312,'By Lot'!E2328,'By Lot'!E2344,'By Lot'!E2360,'By Lot'!E2376,'By Lot'!E2392)</f>
        <v>109</v>
      </c>
      <c r="F63" s="42">
        <f>SUM('By Lot'!F2232,'By Lot'!F2248,'By Lot'!F2264,'By Lot'!F2280,'By Lot'!F2296,'By Lot'!F2312,'By Lot'!F2328,'By Lot'!F2344,'By Lot'!F2360,'By Lot'!F2376,'By Lot'!F2392)</f>
        <v>44</v>
      </c>
      <c r="G63" s="42">
        <f>SUM('By Lot'!G2232,'By Lot'!G2248,'By Lot'!G2264,'By Lot'!G2280,'By Lot'!G2296,'By Lot'!G2312,'By Lot'!G2328,'By Lot'!G2344,'By Lot'!G2360,'By Lot'!G2376,'By Lot'!G2392)</f>
        <v>33</v>
      </c>
      <c r="H63" s="42">
        <f>SUM('By Lot'!H2232,'By Lot'!H2248,'By Lot'!H2264,'By Lot'!H2280,'By Lot'!H2296,'By Lot'!H2312,'By Lot'!H2328,'By Lot'!H2344,'By Lot'!H2360,'By Lot'!H2376,'By Lot'!H2392)</f>
        <v>45</v>
      </c>
      <c r="I63" s="42">
        <f>SUM('By Lot'!I2232,'By Lot'!I2248,'By Lot'!I2264,'By Lot'!I2280,'By Lot'!I2296,'By Lot'!I2312,'By Lot'!I2328,'By Lot'!I2344,'By Lot'!I2360,'By Lot'!I2376,'By Lot'!I2392)</f>
        <v>51</v>
      </c>
      <c r="J63" s="42">
        <f>SUM('By Lot'!J2232,'By Lot'!J2248,'By Lot'!J2264,'By Lot'!J2280,'By Lot'!J2296,'By Lot'!J2312,'By Lot'!J2328,'By Lot'!J2344,'By Lot'!J2360,'By Lot'!J2376,'By Lot'!J2392)</f>
        <v>70</v>
      </c>
      <c r="K63" s="42">
        <f>SUM('By Lot'!K2232,'By Lot'!K2248,'By Lot'!K2264,'By Lot'!K2280,'By Lot'!K2296,'By Lot'!K2312,'By Lot'!K2328,'By Lot'!K2344,'By Lot'!K2360,'By Lot'!K2376,'By Lot'!K2392)</f>
        <v>123</v>
      </c>
      <c r="L63" s="42">
        <f>SUM('By Lot'!L2232,'By Lot'!L2248,'By Lot'!L2264,'By Lot'!L2280,'By Lot'!L2296,'By Lot'!L2312,'By Lot'!L2328,'By Lot'!L2344,'By Lot'!L2360,'By Lot'!L2376,'By Lot'!L2392)</f>
        <v>239</v>
      </c>
      <c r="M63" s="43">
        <f>SUM('By Lot'!M2232,'By Lot'!M2248,'By Lot'!M2264,'By Lot'!M2280,'By Lot'!M2296,'By Lot'!M2312,'By Lot'!M2328,'By Lot'!M2344,'By Lot'!M2360,'By Lot'!M2376,'By Lot'!M2392)</f>
        <v>404</v>
      </c>
      <c r="N63" s="44">
        <f t="shared" si="0"/>
        <v>33</v>
      </c>
      <c r="O63" s="45">
        <f t="shared" si="1"/>
        <v>974</v>
      </c>
      <c r="P63" s="46">
        <f t="shared" si="2"/>
        <v>0.9672293942403177</v>
      </c>
    </row>
    <row r="64" spans="1:16" ht="11.25">
      <c r="A64" s="5"/>
      <c r="B64" s="40" t="s">
        <v>2</v>
      </c>
      <c r="C64" s="40"/>
      <c r="D64" s="41"/>
      <c r="E64" s="42"/>
      <c r="F64" s="42"/>
      <c r="G64" s="42"/>
      <c r="H64" s="42"/>
      <c r="I64" s="42"/>
      <c r="J64" s="42"/>
      <c r="K64" s="42"/>
      <c r="L64" s="42"/>
      <c r="M64" s="43"/>
      <c r="N64" s="44"/>
      <c r="O64" s="45"/>
      <c r="P64" s="46"/>
    </row>
    <row r="65" spans="1:16" ht="11.25">
      <c r="A65" s="5"/>
      <c r="B65" s="40" t="s">
        <v>494</v>
      </c>
      <c r="C65" s="40"/>
      <c r="D65" s="41"/>
      <c r="E65" s="42"/>
      <c r="F65" s="42"/>
      <c r="G65" s="42"/>
      <c r="H65" s="42"/>
      <c r="I65" s="42"/>
      <c r="J65" s="42"/>
      <c r="K65" s="42"/>
      <c r="L65" s="42"/>
      <c r="M65" s="43"/>
      <c r="N65" s="44"/>
      <c r="O65" s="45"/>
      <c r="P65" s="46"/>
    </row>
    <row r="66" spans="1:16" ht="11.25">
      <c r="A66" s="5"/>
      <c r="B66" s="40" t="s">
        <v>3</v>
      </c>
      <c r="C66" s="40"/>
      <c r="D66" s="41"/>
      <c r="E66" s="42"/>
      <c r="F66" s="42"/>
      <c r="G66" s="42"/>
      <c r="H66" s="42"/>
      <c r="I66" s="42"/>
      <c r="J66" s="42"/>
      <c r="K66" s="42"/>
      <c r="L66" s="42"/>
      <c r="M66" s="43"/>
      <c r="N66" s="44"/>
      <c r="O66" s="45"/>
      <c r="P66" s="46"/>
    </row>
    <row r="67" spans="1:16" ht="11.25">
      <c r="A67" s="5"/>
      <c r="B67" s="40" t="s">
        <v>105</v>
      </c>
      <c r="C67" s="40">
        <f>SUM('By Lot'!C2241,'By Lot'!C2257,'By Lot'!C2273,'By Lot'!C2289,'By Lot'!C2305,'By Lot'!C2321,'By Lot'!C2337,'By Lot'!C2353,'By Lot'!C2369,'By Lot'!C2385,'By Lot'!C2401)</f>
        <v>16</v>
      </c>
      <c r="D67" s="41">
        <f>SUM('By Lot'!D2241,'By Lot'!D2257,'By Lot'!D2273,'By Lot'!D2289,'By Lot'!D2305,'By Lot'!D2321,'By Lot'!D2337,'By Lot'!D2353,'By Lot'!D2369,'By Lot'!D2385,'By Lot'!D2401)</f>
        <v>15</v>
      </c>
      <c r="E67" s="42">
        <f>SUM('By Lot'!E2241,'By Lot'!E2257,'By Lot'!E2273,'By Lot'!E2289,'By Lot'!E2305,'By Lot'!E2321,'By Lot'!E2337,'By Lot'!E2353,'By Lot'!E2369,'By Lot'!E2385,'By Lot'!E2401)</f>
        <v>16</v>
      </c>
      <c r="F67" s="42">
        <f>SUM('By Lot'!F2241,'By Lot'!F2257,'By Lot'!F2273,'By Lot'!F2289,'By Lot'!F2305,'By Lot'!F2321,'By Lot'!F2337,'By Lot'!F2353,'By Lot'!F2369,'By Lot'!F2385,'By Lot'!F2401)</f>
        <v>16</v>
      </c>
      <c r="G67" s="42">
        <f>SUM('By Lot'!G2241,'By Lot'!G2257,'By Lot'!G2273,'By Lot'!G2289,'By Lot'!G2305,'By Lot'!G2321,'By Lot'!G2337,'By Lot'!G2353,'By Lot'!G2369,'By Lot'!G2385,'By Lot'!G2401)</f>
        <v>13</v>
      </c>
      <c r="H67" s="42">
        <f>SUM('By Lot'!H2241,'By Lot'!H2257,'By Lot'!H2273,'By Lot'!H2289,'By Lot'!H2305,'By Lot'!H2321,'By Lot'!H2337,'By Lot'!H2353,'By Lot'!H2369,'By Lot'!H2385,'By Lot'!H2401)</f>
        <v>12</v>
      </c>
      <c r="I67" s="42">
        <f>SUM('By Lot'!I2241,'By Lot'!I2257,'By Lot'!I2273,'By Lot'!I2289,'By Lot'!I2305,'By Lot'!I2321,'By Lot'!I2337,'By Lot'!I2353,'By Lot'!I2369,'By Lot'!I2385,'By Lot'!I2401)</f>
        <v>12</v>
      </c>
      <c r="J67" s="42">
        <f>SUM('By Lot'!J2241,'By Lot'!J2257,'By Lot'!J2273,'By Lot'!J2289,'By Lot'!J2305,'By Lot'!J2321,'By Lot'!J2337,'By Lot'!J2353,'By Lot'!J2369,'By Lot'!J2385,'By Lot'!J2401)</f>
        <v>11</v>
      </c>
      <c r="K67" s="42">
        <f>SUM('By Lot'!K2241,'By Lot'!K2257,'By Lot'!K2273,'By Lot'!K2289,'By Lot'!K2305,'By Lot'!K2321,'By Lot'!K2337,'By Lot'!K2353,'By Lot'!K2369,'By Lot'!K2385,'By Lot'!K2401)</f>
        <v>10</v>
      </c>
      <c r="L67" s="42">
        <f>SUM('By Lot'!L2241,'By Lot'!L2257,'By Lot'!L2273,'By Lot'!L2289,'By Lot'!L2305,'By Lot'!L2321,'By Lot'!L2337,'By Lot'!L2353,'By Lot'!L2369,'By Lot'!L2385,'By Lot'!L2401)</f>
        <v>11</v>
      </c>
      <c r="M67" s="43">
        <f>SUM('By Lot'!M2241,'By Lot'!M2257,'By Lot'!M2273,'By Lot'!M2289,'By Lot'!M2305,'By Lot'!M2321,'By Lot'!M2337,'By Lot'!M2353,'By Lot'!M2369,'By Lot'!M2385,'By Lot'!M2401)</f>
        <v>11</v>
      </c>
      <c r="N67" s="44">
        <f t="shared" si="0"/>
        <v>10</v>
      </c>
      <c r="O67" s="45">
        <f t="shared" si="1"/>
        <v>6</v>
      </c>
      <c r="P67" s="46">
        <f t="shared" si="2"/>
        <v>0.375</v>
      </c>
    </row>
    <row r="68" spans="1:16" ht="11.25">
      <c r="A68" s="5"/>
      <c r="B68" s="40" t="s">
        <v>109</v>
      </c>
      <c r="C68" s="40">
        <f>SUM('By Lot'!C2242,'By Lot'!C2258,'By Lot'!C2274,'By Lot'!C2290,'By Lot'!C2306,'By Lot'!C2322,'By Lot'!C2338,'By Lot'!C2354,'By Lot'!C2370,'By Lot'!C2386,'By Lot'!C2402)</f>
        <v>4</v>
      </c>
      <c r="D68" s="41">
        <f>SUM('By Lot'!D2242,'By Lot'!D2258,'By Lot'!D2274,'By Lot'!D2290,'By Lot'!D2306,'By Lot'!D2322,'By Lot'!D2338,'By Lot'!D2354,'By Lot'!D2370,'By Lot'!D2386,'By Lot'!D2402)</f>
        <v>3</v>
      </c>
      <c r="E68" s="42">
        <f>SUM('By Lot'!E2242,'By Lot'!E2258,'By Lot'!E2274,'By Lot'!E2290,'By Lot'!E2306,'By Lot'!E2322,'By Lot'!E2338,'By Lot'!E2354,'By Lot'!E2370,'By Lot'!E2386,'By Lot'!E2402)</f>
        <v>2</v>
      </c>
      <c r="F68" s="42">
        <f>SUM('By Lot'!F2242,'By Lot'!F2258,'By Lot'!F2274,'By Lot'!F2290,'By Lot'!F2306,'By Lot'!F2322,'By Lot'!F2338,'By Lot'!F2354,'By Lot'!F2370,'By Lot'!F2386,'By Lot'!F2402)</f>
        <v>2</v>
      </c>
      <c r="G68" s="42">
        <f>SUM('By Lot'!G2242,'By Lot'!G2258,'By Lot'!G2274,'By Lot'!G2290,'By Lot'!G2306,'By Lot'!G2322,'By Lot'!G2338,'By Lot'!G2354,'By Lot'!G2370,'By Lot'!G2386,'By Lot'!G2402)</f>
        <v>2</v>
      </c>
      <c r="H68" s="42">
        <f>SUM('By Lot'!H2242,'By Lot'!H2258,'By Lot'!H2274,'By Lot'!H2290,'By Lot'!H2306,'By Lot'!H2322,'By Lot'!H2338,'By Lot'!H2354,'By Lot'!H2370,'By Lot'!H2386,'By Lot'!H2402)</f>
        <v>2</v>
      </c>
      <c r="I68" s="42">
        <f>SUM('By Lot'!I2242,'By Lot'!I2258,'By Lot'!I2274,'By Lot'!I2290,'By Lot'!I2306,'By Lot'!I2322,'By Lot'!I2338,'By Lot'!I2354,'By Lot'!I2370,'By Lot'!I2386,'By Lot'!I2402)</f>
        <v>2</v>
      </c>
      <c r="J68" s="42">
        <f>SUM('By Lot'!J2242,'By Lot'!J2258,'By Lot'!J2274,'By Lot'!J2290,'By Lot'!J2306,'By Lot'!J2322,'By Lot'!J2338,'By Lot'!J2354,'By Lot'!J2370,'By Lot'!J2386,'By Lot'!J2402)</f>
        <v>2</v>
      </c>
      <c r="K68" s="42">
        <f>SUM('By Lot'!K2242,'By Lot'!K2258,'By Lot'!K2274,'By Lot'!K2290,'By Lot'!K2306,'By Lot'!K2322,'By Lot'!K2338,'By Lot'!K2354,'By Lot'!K2370,'By Lot'!K2386,'By Lot'!K2402)</f>
        <v>2</v>
      </c>
      <c r="L68" s="42">
        <f>SUM('By Lot'!L2242,'By Lot'!L2258,'By Lot'!L2274,'By Lot'!L2290,'By Lot'!L2306,'By Lot'!L2322,'By Lot'!L2338,'By Lot'!L2354,'By Lot'!L2370,'By Lot'!L2386,'By Lot'!L2402)</f>
        <v>3</v>
      </c>
      <c r="M68" s="43">
        <f>SUM('By Lot'!M2242,'By Lot'!M2258,'By Lot'!M2274,'By Lot'!M2290,'By Lot'!M2306,'By Lot'!M2322,'By Lot'!M2338,'By Lot'!M2354,'By Lot'!M2370,'By Lot'!M2386,'By Lot'!M2402)</f>
        <v>3</v>
      </c>
      <c r="N68" s="44">
        <f t="shared" si="0"/>
        <v>2</v>
      </c>
      <c r="O68" s="45">
        <f t="shared" si="1"/>
        <v>2</v>
      </c>
      <c r="P68" s="46">
        <f t="shared" si="2"/>
        <v>0.5</v>
      </c>
    </row>
    <row r="69" spans="1:16" ht="11.25">
      <c r="A69" s="5"/>
      <c r="B69" s="40" t="s">
        <v>296</v>
      </c>
      <c r="C69" s="40">
        <f>SUM('By Lot'!C2243,'By Lot'!C2259,'By Lot'!C2275,'By Lot'!C2291,'By Lot'!C2307,'By Lot'!C2323,'By Lot'!C2339,'By Lot'!C2355,'By Lot'!C2371,'By Lot'!C2387,'By Lot'!C2403)</f>
        <v>5</v>
      </c>
      <c r="D69" s="41">
        <f>SUM('By Lot'!D2243,'By Lot'!D2259,'By Lot'!D2275,'By Lot'!D2291,'By Lot'!D2307,'By Lot'!D2323,'By Lot'!D2339,'By Lot'!D2355,'By Lot'!D2371,'By Lot'!D2387,'By Lot'!D2403)</f>
        <v>3</v>
      </c>
      <c r="E69" s="42">
        <f>SUM('By Lot'!E2243,'By Lot'!E2259,'By Lot'!E2275,'By Lot'!E2291,'By Lot'!E2307,'By Lot'!E2323,'By Lot'!E2339,'By Lot'!E2355,'By Lot'!E2371,'By Lot'!E2387,'By Lot'!E2403)</f>
        <v>4</v>
      </c>
      <c r="F69" s="42">
        <f>SUM('By Lot'!F2243,'By Lot'!F2259,'By Lot'!F2275,'By Lot'!F2291,'By Lot'!F2307,'By Lot'!F2323,'By Lot'!F2339,'By Lot'!F2355,'By Lot'!F2371,'By Lot'!F2387,'By Lot'!F2403)</f>
        <v>3</v>
      </c>
      <c r="G69" s="42">
        <f>SUM('By Lot'!G2243,'By Lot'!G2259,'By Lot'!G2275,'By Lot'!G2291,'By Lot'!G2307,'By Lot'!G2323,'By Lot'!G2339,'By Lot'!G2355,'By Lot'!G2371,'By Lot'!G2387,'By Lot'!G2403)</f>
        <v>2</v>
      </c>
      <c r="H69" s="42">
        <f>SUM('By Lot'!H2243,'By Lot'!H2259,'By Lot'!H2275,'By Lot'!H2291,'By Lot'!H2307,'By Lot'!H2323,'By Lot'!H2339,'By Lot'!H2355,'By Lot'!H2371,'By Lot'!H2387,'By Lot'!H2403)</f>
        <v>2</v>
      </c>
      <c r="I69" s="42">
        <f>SUM('By Lot'!I2243,'By Lot'!I2259,'By Lot'!I2275,'By Lot'!I2291,'By Lot'!I2307,'By Lot'!I2323,'By Lot'!I2339,'By Lot'!I2355,'By Lot'!I2371,'By Lot'!I2387,'By Lot'!I2403)</f>
        <v>3</v>
      </c>
      <c r="J69" s="42">
        <f>SUM('By Lot'!J2243,'By Lot'!J2259,'By Lot'!J2275,'By Lot'!J2291,'By Lot'!J2307,'By Lot'!J2323,'By Lot'!J2339,'By Lot'!J2355,'By Lot'!J2371,'By Lot'!J2387,'By Lot'!J2403)</f>
        <v>3</v>
      </c>
      <c r="K69" s="42">
        <f>SUM('By Lot'!K2243,'By Lot'!K2259,'By Lot'!K2275,'By Lot'!K2291,'By Lot'!K2307,'By Lot'!K2323,'By Lot'!K2339,'By Lot'!K2355,'By Lot'!K2371,'By Lot'!K2387,'By Lot'!K2403)</f>
        <v>3</v>
      </c>
      <c r="L69" s="42">
        <f>SUM('By Lot'!L2243,'By Lot'!L2259,'By Lot'!L2275,'By Lot'!L2291,'By Lot'!L2307,'By Lot'!L2323,'By Lot'!L2339,'By Lot'!L2355,'By Lot'!L2371,'By Lot'!L2387,'By Lot'!L2403)</f>
        <v>3</v>
      </c>
      <c r="M69" s="43">
        <f>SUM('By Lot'!M2243,'By Lot'!M2259,'By Lot'!M2275,'By Lot'!M2291,'By Lot'!M2307,'By Lot'!M2323,'By Lot'!M2339,'By Lot'!M2355,'By Lot'!M2371,'By Lot'!M2387,'By Lot'!M2403)</f>
        <v>2</v>
      </c>
      <c r="N69" s="44">
        <f t="shared" si="0"/>
        <v>2</v>
      </c>
      <c r="O69" s="45">
        <f t="shared" si="1"/>
        <v>3</v>
      </c>
      <c r="P69" s="46">
        <f t="shared" si="2"/>
        <v>0.6</v>
      </c>
    </row>
    <row r="70" spans="1:16" ht="11.25">
      <c r="A70" s="5"/>
      <c r="B70" s="40" t="s">
        <v>297</v>
      </c>
      <c r="C70" s="40"/>
      <c r="D70" s="41"/>
      <c r="E70" s="42"/>
      <c r="F70" s="42"/>
      <c r="G70" s="42"/>
      <c r="H70" s="42"/>
      <c r="I70" s="42"/>
      <c r="J70" s="42"/>
      <c r="K70" s="42"/>
      <c r="L70" s="42"/>
      <c r="M70" s="43"/>
      <c r="N70" s="44"/>
      <c r="O70" s="45"/>
      <c r="P70" s="46"/>
    </row>
    <row r="71" spans="1:16" ht="11.25">
      <c r="A71" s="5"/>
      <c r="B71" s="40" t="s">
        <v>4</v>
      </c>
      <c r="C71" s="40"/>
      <c r="D71" s="41"/>
      <c r="E71" s="42"/>
      <c r="F71" s="42"/>
      <c r="G71" s="42"/>
      <c r="H71" s="42"/>
      <c r="I71" s="42"/>
      <c r="J71" s="42"/>
      <c r="K71" s="42"/>
      <c r="L71" s="42"/>
      <c r="M71" s="43"/>
      <c r="N71" s="44"/>
      <c r="O71" s="45"/>
      <c r="P71" s="46"/>
    </row>
    <row r="72" spans="1:16" ht="11.25">
      <c r="A72" s="47"/>
      <c r="B72" s="48" t="s">
        <v>5</v>
      </c>
      <c r="C72" s="48">
        <f aca="true" t="shared" si="8" ref="C72:M72">SUM(C62:C71)</f>
        <v>1032</v>
      </c>
      <c r="D72" s="49">
        <f t="shared" si="8"/>
        <v>263</v>
      </c>
      <c r="E72" s="50">
        <f t="shared" si="8"/>
        <v>131</v>
      </c>
      <c r="F72" s="50">
        <f t="shared" si="8"/>
        <v>65</v>
      </c>
      <c r="G72" s="50">
        <f t="shared" si="8"/>
        <v>50</v>
      </c>
      <c r="H72" s="50">
        <f t="shared" si="8"/>
        <v>61</v>
      </c>
      <c r="I72" s="50">
        <f t="shared" si="8"/>
        <v>68</v>
      </c>
      <c r="J72" s="50">
        <f t="shared" si="8"/>
        <v>86</v>
      </c>
      <c r="K72" s="50">
        <f t="shared" si="8"/>
        <v>138</v>
      </c>
      <c r="L72" s="50">
        <f t="shared" si="8"/>
        <v>256</v>
      </c>
      <c r="M72" s="51">
        <f t="shared" si="8"/>
        <v>420</v>
      </c>
      <c r="N72" s="52">
        <f aca="true" t="shared" si="9" ref="N72:N83">MIN(D72:M72)</f>
        <v>50</v>
      </c>
      <c r="O72" s="53">
        <f aca="true" t="shared" si="10" ref="O72:O83">C72-N72</f>
        <v>982</v>
      </c>
      <c r="P72" s="54">
        <f aca="true" t="shared" si="11" ref="P72:P83">O72/C72</f>
        <v>0.9515503875968992</v>
      </c>
    </row>
    <row r="73" spans="1:16" ht="11.25">
      <c r="A73" s="39" t="s">
        <v>108</v>
      </c>
      <c r="B73" s="40" t="s">
        <v>0</v>
      </c>
      <c r="C73" s="40">
        <f>SUM('By Lot'!C2407,'By Lot'!C2423)</f>
        <v>10</v>
      </c>
      <c r="D73" s="41">
        <f>SUM('By Lot'!D2407,'By Lot'!D2423)</f>
        <v>7</v>
      </c>
      <c r="E73" s="42">
        <f>SUM('By Lot'!E2407,'By Lot'!E2423)</f>
        <v>6</v>
      </c>
      <c r="F73" s="42">
        <f>SUM('By Lot'!F2407,'By Lot'!F2423)</f>
        <v>5</v>
      </c>
      <c r="G73" s="42">
        <f>SUM('By Lot'!G2407,'By Lot'!G2423)</f>
        <v>4</v>
      </c>
      <c r="H73" s="42">
        <f>SUM('By Lot'!H2407,'By Lot'!H2423)</f>
        <v>4</v>
      </c>
      <c r="I73" s="42">
        <f>SUM('By Lot'!I2407,'By Lot'!I2423)</f>
        <v>5</v>
      </c>
      <c r="J73" s="42">
        <f>SUM('By Lot'!J2407,'By Lot'!J2423)</f>
        <v>5</v>
      </c>
      <c r="K73" s="42">
        <f>SUM('By Lot'!K2407,'By Lot'!K2423)</f>
        <v>5</v>
      </c>
      <c r="L73" s="42">
        <f>SUM('By Lot'!L2407,'By Lot'!L2423)</f>
        <v>6</v>
      </c>
      <c r="M73" s="43">
        <f>SUM('By Lot'!M2407,'By Lot'!M2423)</f>
        <v>6</v>
      </c>
      <c r="N73" s="44">
        <f t="shared" si="9"/>
        <v>4</v>
      </c>
      <c r="O73" s="45">
        <f t="shared" si="10"/>
        <v>6</v>
      </c>
      <c r="P73" s="46">
        <f t="shared" si="11"/>
        <v>0.6</v>
      </c>
    </row>
    <row r="74" spans="1:16" ht="11.25">
      <c r="A74" s="5"/>
      <c r="B74" s="40" t="s">
        <v>1</v>
      </c>
      <c r="C74" s="40">
        <f>SUM('By Lot'!C2408,'By Lot'!C2424)</f>
        <v>11</v>
      </c>
      <c r="D74" s="41">
        <f>SUM('By Lot'!D2408,'By Lot'!D2424)</f>
        <v>4</v>
      </c>
      <c r="E74" s="42">
        <f>SUM('By Lot'!E2408,'By Lot'!E2424)</f>
        <v>1</v>
      </c>
      <c r="F74" s="42">
        <f>SUM('By Lot'!F2408,'By Lot'!F2424)</f>
        <v>0</v>
      </c>
      <c r="G74" s="42">
        <f>SUM('By Lot'!G2408,'By Lot'!G2424)</f>
        <v>0</v>
      </c>
      <c r="H74" s="42">
        <f>SUM('By Lot'!H2408,'By Lot'!H2424)</f>
        <v>1</v>
      </c>
      <c r="I74" s="42">
        <f>SUM('By Lot'!I2408,'By Lot'!I2424)</f>
        <v>0</v>
      </c>
      <c r="J74" s="42">
        <f>SUM('By Lot'!J2408,'By Lot'!J2424)</f>
        <v>0</v>
      </c>
      <c r="K74" s="42">
        <f>SUM('By Lot'!K2408,'By Lot'!K2424)</f>
        <v>1</v>
      </c>
      <c r="L74" s="42">
        <f>SUM('By Lot'!L2408,'By Lot'!L2424)</f>
        <v>2</v>
      </c>
      <c r="M74" s="43">
        <f>SUM('By Lot'!M2408,'By Lot'!M2424)</f>
        <v>5</v>
      </c>
      <c r="N74" s="44">
        <f t="shared" si="9"/>
        <v>0</v>
      </c>
      <c r="O74" s="45">
        <f t="shared" si="10"/>
        <v>11</v>
      </c>
      <c r="P74" s="46">
        <f t="shared" si="11"/>
        <v>1</v>
      </c>
    </row>
    <row r="75" spans="1:16" ht="11.25">
      <c r="A75" s="5"/>
      <c r="B75" s="40" t="s">
        <v>2</v>
      </c>
      <c r="C75" s="40"/>
      <c r="D75" s="41"/>
      <c r="E75" s="42"/>
      <c r="F75" s="42"/>
      <c r="G75" s="42"/>
      <c r="H75" s="42"/>
      <c r="I75" s="42"/>
      <c r="J75" s="42"/>
      <c r="K75" s="42"/>
      <c r="L75" s="42"/>
      <c r="M75" s="43"/>
      <c r="N75" s="44"/>
      <c r="O75" s="45"/>
      <c r="P75" s="46"/>
    </row>
    <row r="76" spans="1:16" ht="11.25">
      <c r="A76" s="5"/>
      <c r="B76" s="40" t="s">
        <v>494</v>
      </c>
      <c r="C76" s="40"/>
      <c r="D76" s="41"/>
      <c r="E76" s="42"/>
      <c r="F76" s="42"/>
      <c r="G76" s="42"/>
      <c r="H76" s="42"/>
      <c r="I76" s="42"/>
      <c r="J76" s="42"/>
      <c r="K76" s="42"/>
      <c r="L76" s="42"/>
      <c r="M76" s="43"/>
      <c r="N76" s="44"/>
      <c r="O76" s="45"/>
      <c r="P76" s="46"/>
    </row>
    <row r="77" spans="1:16" ht="11.25">
      <c r="A77" s="5"/>
      <c r="B77" s="40" t="s">
        <v>3</v>
      </c>
      <c r="C77" s="40">
        <f>SUM('By Lot'!C2411,'By Lot'!C2427)</f>
        <v>7</v>
      </c>
      <c r="D77" s="41">
        <f>SUM('By Lot'!D2411,'By Lot'!D2427)</f>
        <v>6</v>
      </c>
      <c r="E77" s="42">
        <f>SUM('By Lot'!E2411,'By Lot'!E2427)</f>
        <v>5</v>
      </c>
      <c r="F77" s="42">
        <f>SUM('By Lot'!F2411,'By Lot'!F2427)</f>
        <v>4</v>
      </c>
      <c r="G77" s="42">
        <f>SUM('By Lot'!G2411,'By Lot'!G2427)</f>
        <v>4</v>
      </c>
      <c r="H77" s="42">
        <f>SUM('By Lot'!H2411,'By Lot'!H2427)</f>
        <v>4</v>
      </c>
      <c r="I77" s="42">
        <f>SUM('By Lot'!I2411,'By Lot'!I2427)</f>
        <v>4</v>
      </c>
      <c r="J77" s="42">
        <f>SUM('By Lot'!J2411,'By Lot'!J2427)</f>
        <v>4</v>
      </c>
      <c r="K77" s="42">
        <f>SUM('By Lot'!K2411,'By Lot'!K2427)</f>
        <v>4</v>
      </c>
      <c r="L77" s="42">
        <f>SUM('By Lot'!L2411,'By Lot'!L2427)</f>
        <v>4</v>
      </c>
      <c r="M77" s="43">
        <f>SUM('By Lot'!M2411,'By Lot'!M2427)</f>
        <v>5</v>
      </c>
      <c r="N77" s="44">
        <f t="shared" si="9"/>
        <v>4</v>
      </c>
      <c r="O77" s="45">
        <f t="shared" si="10"/>
        <v>3</v>
      </c>
      <c r="P77" s="46">
        <f t="shared" si="11"/>
        <v>0.42857142857142855</v>
      </c>
    </row>
    <row r="78" spans="1:16" ht="11.25">
      <c r="A78" s="5"/>
      <c r="B78" s="40" t="s">
        <v>105</v>
      </c>
      <c r="C78" s="40">
        <f>SUM('By Lot'!C2417,'By Lot'!C2433)</f>
        <v>48</v>
      </c>
      <c r="D78" s="41">
        <f>SUM('By Lot'!D2417,'By Lot'!D2433)</f>
        <v>43</v>
      </c>
      <c r="E78" s="42">
        <f>SUM('By Lot'!E2417,'By Lot'!E2433)</f>
        <v>26</v>
      </c>
      <c r="F78" s="42">
        <f>SUM('By Lot'!F2417,'By Lot'!F2433)</f>
        <v>18</v>
      </c>
      <c r="G78" s="42">
        <f>SUM('By Lot'!G2417,'By Lot'!G2433)</f>
        <v>15</v>
      </c>
      <c r="H78" s="42">
        <f>SUM('By Lot'!H2417,'By Lot'!H2433)</f>
        <v>17</v>
      </c>
      <c r="I78" s="42">
        <f>SUM('By Lot'!I2417,'By Lot'!I2433)</f>
        <v>22</v>
      </c>
      <c r="J78" s="42">
        <f>SUM('By Lot'!J2417,'By Lot'!J2433)</f>
        <v>13</v>
      </c>
      <c r="K78" s="42">
        <f>SUM('By Lot'!K2417,'By Lot'!K2433)</f>
        <v>14</v>
      </c>
      <c r="L78" s="42">
        <f>SUM('By Lot'!L2417,'By Lot'!L2433)</f>
        <v>16</v>
      </c>
      <c r="M78" s="43">
        <f>SUM('By Lot'!M2417,'By Lot'!M2433)</f>
        <v>26</v>
      </c>
      <c r="N78" s="44">
        <f t="shared" si="9"/>
        <v>13</v>
      </c>
      <c r="O78" s="45">
        <f t="shared" si="10"/>
        <v>35</v>
      </c>
      <c r="P78" s="46">
        <f t="shared" si="11"/>
        <v>0.7291666666666666</v>
      </c>
    </row>
    <row r="79" spans="1:16" ht="11.25">
      <c r="A79" s="5"/>
      <c r="B79" s="40" t="s">
        <v>109</v>
      </c>
      <c r="C79" s="40">
        <f>SUM('By Lot'!C2418,'By Lot'!C2434)</f>
        <v>4</v>
      </c>
      <c r="D79" s="41">
        <f>SUM('By Lot'!D2418,'By Lot'!D2434)</f>
        <v>3</v>
      </c>
      <c r="E79" s="42">
        <f>SUM('By Lot'!E2418,'By Lot'!E2434)</f>
        <v>3</v>
      </c>
      <c r="F79" s="42">
        <f>SUM('By Lot'!F2418,'By Lot'!F2434)</f>
        <v>1</v>
      </c>
      <c r="G79" s="42">
        <f>SUM('By Lot'!G2418,'By Lot'!G2434)</f>
        <v>1</v>
      </c>
      <c r="H79" s="42">
        <f>SUM('By Lot'!H2418,'By Lot'!H2434)</f>
        <v>1</v>
      </c>
      <c r="I79" s="42">
        <f>SUM('By Lot'!I2418,'By Lot'!I2434)</f>
        <v>2</v>
      </c>
      <c r="J79" s="42">
        <f>SUM('By Lot'!J2418,'By Lot'!J2434)</f>
        <v>0</v>
      </c>
      <c r="K79" s="42">
        <f>SUM('By Lot'!K2418,'By Lot'!K2434)</f>
        <v>1</v>
      </c>
      <c r="L79" s="42">
        <f>SUM('By Lot'!L2418,'By Lot'!L2434)</f>
        <v>1</v>
      </c>
      <c r="M79" s="43">
        <f>SUM('By Lot'!M2418,'By Lot'!M2434)</f>
        <v>3</v>
      </c>
      <c r="N79" s="44">
        <f t="shared" si="9"/>
        <v>0</v>
      </c>
      <c r="O79" s="45">
        <f t="shared" si="10"/>
        <v>4</v>
      </c>
      <c r="P79" s="46">
        <f t="shared" si="11"/>
        <v>1</v>
      </c>
    </row>
    <row r="80" spans="1:16" ht="11.25">
      <c r="A80" s="5"/>
      <c r="B80" s="40" t="s">
        <v>296</v>
      </c>
      <c r="C80" s="40"/>
      <c r="D80" s="41"/>
      <c r="E80" s="42"/>
      <c r="F80" s="42"/>
      <c r="G80" s="42"/>
      <c r="H80" s="42"/>
      <c r="I80" s="42"/>
      <c r="J80" s="42"/>
      <c r="K80" s="42"/>
      <c r="L80" s="42"/>
      <c r="M80" s="43"/>
      <c r="N80" s="44"/>
      <c r="O80" s="45"/>
      <c r="P80" s="46"/>
    </row>
    <row r="81" spans="1:16" ht="11.25">
      <c r="A81" s="5"/>
      <c r="B81" s="40" t="s">
        <v>297</v>
      </c>
      <c r="C81" s="40"/>
      <c r="D81" s="41"/>
      <c r="E81" s="42"/>
      <c r="F81" s="42"/>
      <c r="G81" s="42"/>
      <c r="H81" s="42"/>
      <c r="I81" s="42"/>
      <c r="J81" s="42"/>
      <c r="K81" s="42"/>
      <c r="L81" s="42"/>
      <c r="M81" s="43"/>
      <c r="N81" s="44"/>
      <c r="O81" s="45"/>
      <c r="P81" s="46"/>
    </row>
    <row r="82" spans="1:16" ht="11.25">
      <c r="A82" s="5"/>
      <c r="B82" s="40" t="s">
        <v>4</v>
      </c>
      <c r="C82" s="40"/>
      <c r="D82" s="41"/>
      <c r="E82" s="42"/>
      <c r="F82" s="42"/>
      <c r="G82" s="42"/>
      <c r="H82" s="42"/>
      <c r="I82" s="42"/>
      <c r="J82" s="42"/>
      <c r="K82" s="42"/>
      <c r="L82" s="42"/>
      <c r="M82" s="43"/>
      <c r="N82" s="44"/>
      <c r="O82" s="45"/>
      <c r="P82" s="46"/>
    </row>
    <row r="83" spans="1:16" ht="11.25">
      <c r="A83" s="47"/>
      <c r="B83" s="48" t="s">
        <v>5</v>
      </c>
      <c r="C83" s="48">
        <f aca="true" t="shared" si="12" ref="C83:M83">SUM(C73:C82)</f>
        <v>80</v>
      </c>
      <c r="D83" s="49">
        <f t="shared" si="12"/>
        <v>63</v>
      </c>
      <c r="E83" s="50">
        <f t="shared" si="12"/>
        <v>41</v>
      </c>
      <c r="F83" s="50">
        <f t="shared" si="12"/>
        <v>28</v>
      </c>
      <c r="G83" s="50">
        <f t="shared" si="12"/>
        <v>24</v>
      </c>
      <c r="H83" s="50">
        <f t="shared" si="12"/>
        <v>27</v>
      </c>
      <c r="I83" s="50">
        <f t="shared" si="12"/>
        <v>33</v>
      </c>
      <c r="J83" s="50">
        <f t="shared" si="12"/>
        <v>22</v>
      </c>
      <c r="K83" s="50">
        <f t="shared" si="12"/>
        <v>25</v>
      </c>
      <c r="L83" s="50">
        <f t="shared" si="12"/>
        <v>29</v>
      </c>
      <c r="M83" s="51">
        <f t="shared" si="12"/>
        <v>45</v>
      </c>
      <c r="N83" s="52">
        <f t="shared" si="9"/>
        <v>22</v>
      </c>
      <c r="O83" s="53">
        <f t="shared" si="10"/>
        <v>58</v>
      </c>
      <c r="P83" s="54">
        <f t="shared" si="11"/>
        <v>0.725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P30"/>
  <sheetViews>
    <sheetView showGridLines="0" zoomScalePageLayoutView="0" workbookViewId="0" topLeftCell="A1">
      <pane ySplit="6" topLeftCell="BM7" activePane="bottomLeft" state="frozen"/>
      <selection pane="topLeft" activeCell="A1" sqref="A1"/>
      <selection pane="bottomLeft" activeCell="A1" sqref="A1:L1"/>
    </sheetView>
  </sheetViews>
  <sheetFormatPr defaultColWidth="9.75390625" defaultRowHeight="12.75"/>
  <cols>
    <col min="1" max="2" width="12.375" style="78" customWidth="1"/>
    <col min="3" max="12" width="6.75390625" style="78" customWidth="1"/>
    <col min="13" max="16384" width="9.75390625" style="78" customWidth="1"/>
  </cols>
  <sheetData>
    <row r="1" spans="1:16" ht="14.25">
      <c r="A1" s="92" t="s">
        <v>493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13"/>
      <c r="N1" s="13"/>
      <c r="O1" s="13"/>
      <c r="P1" s="13"/>
    </row>
    <row r="2" spans="1:16" ht="14.25">
      <c r="A2" s="92" t="s">
        <v>489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13"/>
      <c r="N2" s="13"/>
      <c r="O2" s="13"/>
      <c r="P2" s="13"/>
    </row>
    <row r="3" spans="1:16" ht="11.2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3"/>
      <c r="N3" s="13"/>
      <c r="O3" s="13"/>
      <c r="P3" s="13"/>
    </row>
    <row r="4" spans="1:12" ht="11.25">
      <c r="A4" s="14" t="s">
        <v>298</v>
      </c>
      <c r="B4" s="15" t="s">
        <v>6</v>
      </c>
      <c r="C4" s="94" t="s">
        <v>496</v>
      </c>
      <c r="D4" s="95"/>
      <c r="E4" s="95"/>
      <c r="F4" s="95"/>
      <c r="G4" s="95"/>
      <c r="H4" s="95"/>
      <c r="I4" s="95"/>
      <c r="J4" s="95"/>
      <c r="K4" s="95"/>
      <c r="L4" s="96"/>
    </row>
    <row r="5" spans="1:12" ht="11.25">
      <c r="A5" s="16"/>
      <c r="B5" s="17" t="s">
        <v>179</v>
      </c>
      <c r="C5" s="18" t="s">
        <v>281</v>
      </c>
      <c r="D5" s="19" t="s">
        <v>282</v>
      </c>
      <c r="E5" s="19" t="s">
        <v>283</v>
      </c>
      <c r="F5" s="19" t="s">
        <v>284</v>
      </c>
      <c r="G5" s="19" t="s">
        <v>285</v>
      </c>
      <c r="H5" s="19" t="s">
        <v>286</v>
      </c>
      <c r="I5" s="19" t="s">
        <v>287</v>
      </c>
      <c r="J5" s="19" t="s">
        <v>288</v>
      </c>
      <c r="K5" s="19" t="s">
        <v>289</v>
      </c>
      <c r="L5" s="17" t="s">
        <v>290</v>
      </c>
    </row>
    <row r="6" spans="1:12" ht="11.25">
      <c r="A6" s="20"/>
      <c r="B6" s="21"/>
      <c r="C6" s="22" t="s">
        <v>294</v>
      </c>
      <c r="D6" s="23" t="s">
        <v>294</v>
      </c>
      <c r="E6" s="23" t="s">
        <v>294</v>
      </c>
      <c r="F6" s="23" t="s">
        <v>294</v>
      </c>
      <c r="G6" s="23" t="s">
        <v>295</v>
      </c>
      <c r="H6" s="23" t="s">
        <v>295</v>
      </c>
      <c r="I6" s="23" t="s">
        <v>295</v>
      </c>
      <c r="J6" s="23" t="s">
        <v>295</v>
      </c>
      <c r="K6" s="23" t="s">
        <v>295</v>
      </c>
      <c r="L6" s="21" t="s">
        <v>295</v>
      </c>
    </row>
    <row r="7" spans="1:12" ht="11.25">
      <c r="A7" s="79" t="s">
        <v>13</v>
      </c>
      <c r="B7" s="80" t="s">
        <v>296</v>
      </c>
      <c r="C7" s="81">
        <v>1</v>
      </c>
      <c r="D7" s="82">
        <v>1</v>
      </c>
      <c r="E7" s="82">
        <v>1</v>
      </c>
      <c r="F7" s="82">
        <v>1</v>
      </c>
      <c r="G7" s="82">
        <v>1</v>
      </c>
      <c r="H7" s="82">
        <v>1</v>
      </c>
      <c r="I7" s="82">
        <v>1</v>
      </c>
      <c r="J7" s="82">
        <v>1</v>
      </c>
      <c r="K7" s="82">
        <v>1</v>
      </c>
      <c r="L7" s="80">
        <v>1</v>
      </c>
    </row>
    <row r="8" spans="1:12" ht="11.25">
      <c r="A8" s="79" t="s">
        <v>20</v>
      </c>
      <c r="B8" s="80" t="s">
        <v>2</v>
      </c>
      <c r="C8" s="81">
        <v>2</v>
      </c>
      <c r="D8" s="82">
        <v>2</v>
      </c>
      <c r="E8" s="82">
        <v>2</v>
      </c>
      <c r="F8" s="82">
        <v>2</v>
      </c>
      <c r="G8" s="82">
        <v>2</v>
      </c>
      <c r="H8" s="82">
        <v>2</v>
      </c>
      <c r="I8" s="82">
        <v>2</v>
      </c>
      <c r="J8" s="82">
        <v>2</v>
      </c>
      <c r="K8" s="82">
        <v>2</v>
      </c>
      <c r="L8" s="80">
        <v>2</v>
      </c>
    </row>
    <row r="9" spans="1:12" ht="11.25">
      <c r="A9" s="79" t="s">
        <v>31</v>
      </c>
      <c r="B9" s="80" t="s">
        <v>495</v>
      </c>
      <c r="C9" s="81">
        <v>1</v>
      </c>
      <c r="D9" s="82">
        <v>1</v>
      </c>
      <c r="E9" s="82">
        <v>1</v>
      </c>
      <c r="F9" s="82">
        <v>1</v>
      </c>
      <c r="G9" s="82">
        <v>1</v>
      </c>
      <c r="H9" s="82">
        <v>1</v>
      </c>
      <c r="I9" s="82">
        <v>1</v>
      </c>
      <c r="J9" s="82">
        <v>1</v>
      </c>
      <c r="K9" s="82">
        <v>1</v>
      </c>
      <c r="L9" s="80">
        <v>1</v>
      </c>
    </row>
    <row r="10" spans="1:12" ht="11.25">
      <c r="A10" s="79" t="s">
        <v>34</v>
      </c>
      <c r="B10" s="80" t="s">
        <v>296</v>
      </c>
      <c r="C10" s="81">
        <v>1</v>
      </c>
      <c r="D10" s="82">
        <v>1</v>
      </c>
      <c r="E10" s="82">
        <v>1</v>
      </c>
      <c r="F10" s="82">
        <v>1</v>
      </c>
      <c r="G10" s="82">
        <v>1</v>
      </c>
      <c r="H10" s="82">
        <v>1</v>
      </c>
      <c r="I10" s="82">
        <v>1</v>
      </c>
      <c r="J10" s="82">
        <v>1</v>
      </c>
      <c r="K10" s="82">
        <v>1</v>
      </c>
      <c r="L10" s="80">
        <v>1</v>
      </c>
    </row>
    <row r="11" spans="1:12" ht="11.25">
      <c r="A11" s="79" t="s">
        <v>38</v>
      </c>
      <c r="B11" s="80" t="s">
        <v>495</v>
      </c>
      <c r="C11" s="81">
        <v>2</v>
      </c>
      <c r="D11" s="82">
        <v>2</v>
      </c>
      <c r="E11" s="82">
        <v>2</v>
      </c>
      <c r="F11" s="82">
        <v>2</v>
      </c>
      <c r="G11" s="82">
        <v>2</v>
      </c>
      <c r="H11" s="82">
        <v>2</v>
      </c>
      <c r="I11" s="82">
        <v>2</v>
      </c>
      <c r="J11" s="82">
        <v>2</v>
      </c>
      <c r="K11" s="82">
        <v>2</v>
      </c>
      <c r="L11" s="80">
        <v>2</v>
      </c>
    </row>
    <row r="12" spans="1:12" ht="11.25">
      <c r="A12" s="79" t="s">
        <v>39</v>
      </c>
      <c r="B12" s="80" t="s">
        <v>0</v>
      </c>
      <c r="C12" s="81">
        <v>7</v>
      </c>
      <c r="D12" s="82">
        <v>7</v>
      </c>
      <c r="E12" s="82">
        <v>7</v>
      </c>
      <c r="F12" s="82">
        <v>7</v>
      </c>
      <c r="G12" s="82">
        <v>7</v>
      </c>
      <c r="H12" s="82">
        <v>7</v>
      </c>
      <c r="I12" s="82">
        <v>7</v>
      </c>
      <c r="J12" s="82">
        <v>7</v>
      </c>
      <c r="K12" s="82">
        <v>7</v>
      </c>
      <c r="L12" s="80">
        <v>7</v>
      </c>
    </row>
    <row r="13" spans="1:12" ht="11.25">
      <c r="A13" s="79" t="s">
        <v>43</v>
      </c>
      <c r="B13" s="80" t="s">
        <v>495</v>
      </c>
      <c r="C13" s="81">
        <v>2</v>
      </c>
      <c r="D13" s="82">
        <v>2</v>
      </c>
      <c r="E13" s="82">
        <v>2</v>
      </c>
      <c r="F13" s="82">
        <v>2</v>
      </c>
      <c r="G13" s="82">
        <v>2</v>
      </c>
      <c r="H13" s="82">
        <v>2</v>
      </c>
      <c r="I13" s="82">
        <v>2</v>
      </c>
      <c r="J13" s="82">
        <v>2</v>
      </c>
      <c r="K13" s="82">
        <v>2</v>
      </c>
      <c r="L13" s="80">
        <v>2</v>
      </c>
    </row>
    <row r="14" spans="1:12" ht="11.25">
      <c r="A14" s="79" t="s">
        <v>46</v>
      </c>
      <c r="B14" s="80" t="s">
        <v>495</v>
      </c>
      <c r="C14" s="81">
        <v>1</v>
      </c>
      <c r="D14" s="82">
        <v>1</v>
      </c>
      <c r="E14" s="82">
        <v>1</v>
      </c>
      <c r="F14" s="82">
        <v>1</v>
      </c>
      <c r="G14" s="82">
        <v>1</v>
      </c>
      <c r="H14" s="82">
        <v>1</v>
      </c>
      <c r="I14" s="82">
        <v>1</v>
      </c>
      <c r="J14" s="82">
        <v>1</v>
      </c>
      <c r="K14" s="82">
        <v>1</v>
      </c>
      <c r="L14" s="80">
        <v>1</v>
      </c>
    </row>
    <row r="15" spans="1:12" ht="11.25">
      <c r="A15" s="79" t="s">
        <v>52</v>
      </c>
      <c r="B15" s="80" t="s">
        <v>2</v>
      </c>
      <c r="C15" s="81">
        <v>8</v>
      </c>
      <c r="D15" s="82">
        <v>8</v>
      </c>
      <c r="E15" s="82">
        <v>8</v>
      </c>
      <c r="F15" s="82">
        <v>8</v>
      </c>
      <c r="G15" s="82">
        <v>8</v>
      </c>
      <c r="H15" s="82">
        <v>8</v>
      </c>
      <c r="I15" s="82">
        <v>8</v>
      </c>
      <c r="J15" s="82">
        <v>8</v>
      </c>
      <c r="K15" s="82">
        <v>8</v>
      </c>
      <c r="L15" s="80">
        <v>8</v>
      </c>
    </row>
    <row r="16" spans="1:12" ht="11.25">
      <c r="A16" s="79" t="s">
        <v>66</v>
      </c>
      <c r="B16" s="80" t="s">
        <v>495</v>
      </c>
      <c r="C16" s="81">
        <v>4</v>
      </c>
      <c r="D16" s="82">
        <v>4</v>
      </c>
      <c r="E16" s="82">
        <v>4</v>
      </c>
      <c r="F16" s="82">
        <v>4</v>
      </c>
      <c r="G16" s="82">
        <v>4</v>
      </c>
      <c r="H16" s="82">
        <v>4</v>
      </c>
      <c r="I16" s="82">
        <v>4</v>
      </c>
      <c r="J16" s="82">
        <v>4</v>
      </c>
      <c r="K16" s="82">
        <v>4</v>
      </c>
      <c r="L16" s="80">
        <v>4</v>
      </c>
    </row>
    <row r="17" spans="1:12" ht="11.25">
      <c r="A17" s="79" t="s">
        <v>68</v>
      </c>
      <c r="B17" s="80" t="s">
        <v>0</v>
      </c>
      <c r="C17" s="81">
        <v>5</v>
      </c>
      <c r="D17" s="82">
        <v>5</v>
      </c>
      <c r="E17" s="82">
        <v>5</v>
      </c>
      <c r="F17" s="82">
        <v>5</v>
      </c>
      <c r="G17" s="82">
        <v>5</v>
      </c>
      <c r="H17" s="82">
        <v>5</v>
      </c>
      <c r="I17" s="82">
        <v>5</v>
      </c>
      <c r="J17" s="82">
        <v>5</v>
      </c>
      <c r="K17" s="82">
        <v>5</v>
      </c>
      <c r="L17" s="80">
        <v>5</v>
      </c>
    </row>
    <row r="18" spans="1:12" ht="11.25">
      <c r="A18" s="79" t="s">
        <v>72</v>
      </c>
      <c r="B18" s="80" t="s">
        <v>495</v>
      </c>
      <c r="C18" s="81">
        <v>9</v>
      </c>
      <c r="D18" s="82">
        <v>9</v>
      </c>
      <c r="E18" s="82">
        <v>9</v>
      </c>
      <c r="F18" s="82">
        <v>9</v>
      </c>
      <c r="G18" s="82">
        <v>9</v>
      </c>
      <c r="H18" s="82">
        <v>9</v>
      </c>
      <c r="I18" s="82">
        <v>9</v>
      </c>
      <c r="J18" s="82">
        <v>9</v>
      </c>
      <c r="K18" s="82">
        <v>9</v>
      </c>
      <c r="L18" s="80">
        <v>9</v>
      </c>
    </row>
    <row r="19" spans="1:12" ht="11.25">
      <c r="A19" s="79" t="s">
        <v>75</v>
      </c>
      <c r="B19" s="80" t="s">
        <v>4</v>
      </c>
      <c r="C19" s="81">
        <v>1</v>
      </c>
      <c r="D19" s="82">
        <v>1</v>
      </c>
      <c r="E19" s="82">
        <v>1</v>
      </c>
      <c r="F19" s="82">
        <v>1</v>
      </c>
      <c r="G19" s="82">
        <v>1</v>
      </c>
      <c r="H19" s="82">
        <v>1</v>
      </c>
      <c r="I19" s="82">
        <v>1</v>
      </c>
      <c r="J19" s="82">
        <v>1</v>
      </c>
      <c r="K19" s="82">
        <v>1</v>
      </c>
      <c r="L19" s="80">
        <v>1</v>
      </c>
    </row>
    <row r="20" spans="1:12" ht="11.25">
      <c r="A20" s="79" t="s">
        <v>119</v>
      </c>
      <c r="B20" s="80" t="s">
        <v>495</v>
      </c>
      <c r="C20" s="81">
        <v>3</v>
      </c>
      <c r="D20" s="82">
        <v>3</v>
      </c>
      <c r="E20" s="82">
        <v>3</v>
      </c>
      <c r="F20" s="82">
        <v>3</v>
      </c>
      <c r="G20" s="82">
        <v>3</v>
      </c>
      <c r="H20" s="82">
        <v>3</v>
      </c>
      <c r="I20" s="82">
        <v>3</v>
      </c>
      <c r="J20" s="82">
        <v>3</v>
      </c>
      <c r="K20" s="82">
        <v>0</v>
      </c>
      <c r="L20" s="80">
        <v>0</v>
      </c>
    </row>
    <row r="21" spans="1:12" ht="11.25">
      <c r="A21" s="79" t="s">
        <v>120</v>
      </c>
      <c r="B21" s="80" t="s">
        <v>495</v>
      </c>
      <c r="C21" s="81">
        <v>5</v>
      </c>
      <c r="D21" s="82">
        <v>5</v>
      </c>
      <c r="E21" s="82">
        <v>5</v>
      </c>
      <c r="F21" s="82">
        <v>5</v>
      </c>
      <c r="G21" s="82">
        <v>5</v>
      </c>
      <c r="H21" s="82">
        <v>5</v>
      </c>
      <c r="I21" s="82">
        <v>5</v>
      </c>
      <c r="J21" s="82">
        <v>5</v>
      </c>
      <c r="K21" s="82">
        <v>5</v>
      </c>
      <c r="L21" s="80">
        <v>5</v>
      </c>
    </row>
    <row r="22" spans="1:12" ht="11.25">
      <c r="A22" s="79" t="s">
        <v>84</v>
      </c>
      <c r="B22" s="80" t="s">
        <v>495</v>
      </c>
      <c r="C22" s="81">
        <v>1</v>
      </c>
      <c r="D22" s="82">
        <v>1</v>
      </c>
      <c r="E22" s="82">
        <v>1</v>
      </c>
      <c r="F22" s="82">
        <v>1</v>
      </c>
      <c r="G22" s="82">
        <v>1</v>
      </c>
      <c r="H22" s="82">
        <v>1</v>
      </c>
      <c r="I22" s="82">
        <v>1</v>
      </c>
      <c r="J22" s="82">
        <v>1</v>
      </c>
      <c r="K22" s="82">
        <v>1</v>
      </c>
      <c r="L22" s="80">
        <v>1</v>
      </c>
    </row>
    <row r="23" spans="1:12" ht="11.25">
      <c r="A23" s="79" t="s">
        <v>85</v>
      </c>
      <c r="B23" s="80" t="s">
        <v>495</v>
      </c>
      <c r="C23" s="81">
        <v>1</v>
      </c>
      <c r="D23" s="82">
        <v>1</v>
      </c>
      <c r="E23" s="82">
        <v>1</v>
      </c>
      <c r="F23" s="82">
        <v>1</v>
      </c>
      <c r="G23" s="82">
        <v>1</v>
      </c>
      <c r="H23" s="82">
        <v>1</v>
      </c>
      <c r="I23" s="82">
        <v>1</v>
      </c>
      <c r="J23" s="82">
        <v>1</v>
      </c>
      <c r="K23" s="82">
        <v>1</v>
      </c>
      <c r="L23" s="80">
        <v>1</v>
      </c>
    </row>
    <row r="24" spans="1:12" ht="11.25">
      <c r="A24" s="79" t="s">
        <v>89</v>
      </c>
      <c r="B24" s="80" t="s">
        <v>495</v>
      </c>
      <c r="C24" s="81">
        <v>9</v>
      </c>
      <c r="D24" s="82">
        <v>9</v>
      </c>
      <c r="E24" s="82">
        <v>9</v>
      </c>
      <c r="F24" s="82">
        <v>9</v>
      </c>
      <c r="G24" s="82">
        <v>9</v>
      </c>
      <c r="H24" s="82">
        <v>9</v>
      </c>
      <c r="I24" s="82">
        <v>9</v>
      </c>
      <c r="J24" s="82">
        <v>9</v>
      </c>
      <c r="K24" s="82">
        <v>5</v>
      </c>
      <c r="L24" s="80">
        <v>5</v>
      </c>
    </row>
    <row r="25" spans="1:12" ht="11.25">
      <c r="A25" s="79" t="s">
        <v>154</v>
      </c>
      <c r="B25" s="80" t="s">
        <v>495</v>
      </c>
      <c r="C25" s="81">
        <v>1</v>
      </c>
      <c r="D25" s="82">
        <v>1</v>
      </c>
      <c r="E25" s="82">
        <v>1</v>
      </c>
      <c r="F25" s="82">
        <v>1</v>
      </c>
      <c r="G25" s="82">
        <v>1</v>
      </c>
      <c r="H25" s="82">
        <v>1</v>
      </c>
      <c r="I25" s="82">
        <v>1</v>
      </c>
      <c r="J25" s="82">
        <v>1</v>
      </c>
      <c r="K25" s="82">
        <v>1</v>
      </c>
      <c r="L25" s="80">
        <v>1</v>
      </c>
    </row>
    <row r="26" spans="1:12" ht="11.25">
      <c r="A26" s="79" t="s">
        <v>156</v>
      </c>
      <c r="B26" s="80" t="s">
        <v>297</v>
      </c>
      <c r="C26" s="81">
        <v>1</v>
      </c>
      <c r="D26" s="82">
        <v>1</v>
      </c>
      <c r="E26" s="82">
        <v>1</v>
      </c>
      <c r="F26" s="82">
        <v>1</v>
      </c>
      <c r="G26" s="82">
        <v>1</v>
      </c>
      <c r="H26" s="82">
        <v>1</v>
      </c>
      <c r="I26" s="82">
        <v>1</v>
      </c>
      <c r="J26" s="82">
        <v>1</v>
      </c>
      <c r="K26" s="82">
        <v>1</v>
      </c>
      <c r="L26" s="80">
        <v>1</v>
      </c>
    </row>
    <row r="27" spans="1:12" ht="11.25">
      <c r="A27" s="79" t="s">
        <v>159</v>
      </c>
      <c r="B27" s="80" t="s">
        <v>417</v>
      </c>
      <c r="C27" s="81">
        <v>3</v>
      </c>
      <c r="D27" s="82">
        <v>3</v>
      </c>
      <c r="E27" s="82">
        <v>3</v>
      </c>
      <c r="F27" s="82">
        <v>3</v>
      </c>
      <c r="G27" s="82">
        <v>3</v>
      </c>
      <c r="H27" s="82">
        <v>3</v>
      </c>
      <c r="I27" s="82">
        <v>3</v>
      </c>
      <c r="J27" s="82">
        <v>3</v>
      </c>
      <c r="K27" s="82">
        <v>3</v>
      </c>
      <c r="L27" s="80">
        <v>3</v>
      </c>
    </row>
    <row r="28" spans="1:12" ht="11.25">
      <c r="A28" s="100" t="s">
        <v>5</v>
      </c>
      <c r="B28" s="101"/>
      <c r="C28" s="24">
        <f aca="true" t="shared" si="0" ref="C28:L28">SUM(C7:C27)</f>
        <v>68</v>
      </c>
      <c r="D28" s="26">
        <f t="shared" si="0"/>
        <v>68</v>
      </c>
      <c r="E28" s="26">
        <f t="shared" si="0"/>
        <v>68</v>
      </c>
      <c r="F28" s="26">
        <f t="shared" si="0"/>
        <v>68</v>
      </c>
      <c r="G28" s="26">
        <f t="shared" si="0"/>
        <v>68</v>
      </c>
      <c r="H28" s="26">
        <f t="shared" si="0"/>
        <v>68</v>
      </c>
      <c r="I28" s="26">
        <f t="shared" si="0"/>
        <v>68</v>
      </c>
      <c r="J28" s="26">
        <f t="shared" si="0"/>
        <v>68</v>
      </c>
      <c r="K28" s="26">
        <f t="shared" si="0"/>
        <v>61</v>
      </c>
      <c r="L28" s="25">
        <f t="shared" si="0"/>
        <v>61</v>
      </c>
    </row>
    <row r="30" spans="1:12" ht="22.5" customHeight="1">
      <c r="A30" s="98" t="s">
        <v>497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</row>
  </sheetData>
  <sheetProtection/>
  <mergeCells count="6">
    <mergeCell ref="A1:L1"/>
    <mergeCell ref="C4:L4"/>
    <mergeCell ref="A3:L3"/>
    <mergeCell ref="A30:L30"/>
    <mergeCell ref="A28:B28"/>
    <mergeCell ref="A2:L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B66"/>
  <sheetViews>
    <sheetView showGridLines="0" zoomScalePageLayoutView="0" workbookViewId="0" topLeftCell="A1">
      <pane ySplit="6" topLeftCell="BM7" activePane="bottomLeft" state="frozen"/>
      <selection pane="topLeft" activeCell="A1" sqref="A1"/>
      <selection pane="bottomLeft" activeCell="A1" sqref="A1:B1"/>
    </sheetView>
  </sheetViews>
  <sheetFormatPr defaultColWidth="10.875" defaultRowHeight="12.75"/>
  <cols>
    <col min="1" max="1" width="11.125" style="13" bestFit="1" customWidth="1"/>
    <col min="2" max="2" width="77.75390625" style="13" customWidth="1"/>
    <col min="3" max="16384" width="10.875" style="13" customWidth="1"/>
  </cols>
  <sheetData>
    <row r="1" spans="1:2" ht="14.25" customHeight="1">
      <c r="A1" s="92" t="s">
        <v>493</v>
      </c>
      <c r="B1" s="92"/>
    </row>
    <row r="2" spans="1:2" ht="14.25">
      <c r="A2" s="92" t="s">
        <v>490</v>
      </c>
      <c r="B2" s="92"/>
    </row>
    <row r="3" spans="1:2" ht="11.25">
      <c r="A3" s="102"/>
      <c r="B3" s="102"/>
    </row>
    <row r="4" spans="1:2" ht="11.25">
      <c r="A4" s="84" t="s">
        <v>332</v>
      </c>
      <c r="B4" s="84" t="s">
        <v>105</v>
      </c>
    </row>
    <row r="5" spans="1:2" ht="11.25">
      <c r="A5" s="85"/>
      <c r="B5" s="85" t="s">
        <v>6</v>
      </c>
    </row>
    <row r="6" spans="1:2" ht="11.25">
      <c r="A6" s="86"/>
      <c r="B6" s="86" t="s">
        <v>179</v>
      </c>
    </row>
    <row r="7" spans="1:2" ht="11.25">
      <c r="A7" s="87" t="s">
        <v>333</v>
      </c>
      <c r="B7" s="87" t="s">
        <v>217</v>
      </c>
    </row>
    <row r="8" spans="1:2" ht="11.25">
      <c r="A8" s="87" t="s">
        <v>334</v>
      </c>
      <c r="B8" s="87" t="s">
        <v>218</v>
      </c>
    </row>
    <row r="9" spans="1:2" ht="11.25">
      <c r="A9" s="87" t="s">
        <v>335</v>
      </c>
      <c r="B9" s="87" t="s">
        <v>232</v>
      </c>
    </row>
    <row r="10" spans="1:2" ht="11.25">
      <c r="A10" s="87" t="s">
        <v>336</v>
      </c>
      <c r="B10" s="87" t="s">
        <v>236</v>
      </c>
    </row>
    <row r="11" spans="1:2" ht="11.25">
      <c r="A11" s="87" t="s">
        <v>337</v>
      </c>
      <c r="B11" s="87" t="s">
        <v>215</v>
      </c>
    </row>
    <row r="12" spans="1:2" ht="11.25">
      <c r="A12" s="87" t="s">
        <v>338</v>
      </c>
      <c r="B12" s="87" t="s">
        <v>182</v>
      </c>
    </row>
    <row r="13" spans="1:2" ht="11.25">
      <c r="A13" s="87" t="s">
        <v>339</v>
      </c>
      <c r="B13" s="87" t="s">
        <v>230</v>
      </c>
    </row>
    <row r="14" spans="1:2" ht="11.25">
      <c r="A14" s="87" t="s">
        <v>340</v>
      </c>
      <c r="B14" s="87" t="s">
        <v>233</v>
      </c>
    </row>
    <row r="15" spans="1:2" ht="11.25">
      <c r="A15" s="87" t="s">
        <v>341</v>
      </c>
      <c r="B15" s="87" t="s">
        <v>190</v>
      </c>
    </row>
    <row r="16" spans="1:2" ht="11.25">
      <c r="A16" s="87" t="s">
        <v>342</v>
      </c>
      <c r="B16" s="87" t="s">
        <v>221</v>
      </c>
    </row>
    <row r="17" spans="1:2" ht="11.25">
      <c r="A17" s="87" t="s">
        <v>343</v>
      </c>
      <c r="B17" s="87" t="s">
        <v>193</v>
      </c>
    </row>
    <row r="18" spans="1:2" ht="11.25">
      <c r="A18" s="87" t="s">
        <v>344</v>
      </c>
      <c r="B18" s="87" t="s">
        <v>184</v>
      </c>
    </row>
    <row r="19" spans="1:2" ht="11.25">
      <c r="A19" s="87" t="s">
        <v>345</v>
      </c>
      <c r="B19" s="87" t="s">
        <v>202</v>
      </c>
    </row>
    <row r="20" spans="1:2" ht="11.25">
      <c r="A20" s="87" t="s">
        <v>346</v>
      </c>
      <c r="B20" s="87" t="s">
        <v>203</v>
      </c>
    </row>
    <row r="21" spans="1:2" ht="11.25">
      <c r="A21" s="87" t="s">
        <v>347</v>
      </c>
      <c r="B21" s="87" t="s">
        <v>237</v>
      </c>
    </row>
    <row r="22" spans="1:2" ht="11.25">
      <c r="A22" s="87" t="s">
        <v>348</v>
      </c>
      <c r="B22" s="87" t="s">
        <v>212</v>
      </c>
    </row>
    <row r="23" spans="1:2" ht="11.25">
      <c r="A23" s="87" t="s">
        <v>349</v>
      </c>
      <c r="B23" s="87" t="s">
        <v>191</v>
      </c>
    </row>
    <row r="24" spans="1:2" ht="11.25">
      <c r="A24" s="87" t="s">
        <v>350</v>
      </c>
      <c r="B24" s="87" t="s">
        <v>187</v>
      </c>
    </row>
    <row r="25" spans="1:2" ht="11.25">
      <c r="A25" s="87" t="s">
        <v>351</v>
      </c>
      <c r="B25" s="87" t="s">
        <v>194</v>
      </c>
    </row>
    <row r="26" spans="1:2" ht="11.25">
      <c r="A26" s="87" t="s">
        <v>352</v>
      </c>
      <c r="B26" s="87" t="s">
        <v>185</v>
      </c>
    </row>
    <row r="27" spans="1:2" ht="11.25">
      <c r="A27" s="87" t="s">
        <v>353</v>
      </c>
      <c r="B27" s="87" t="s">
        <v>208</v>
      </c>
    </row>
    <row r="28" spans="1:2" ht="11.25">
      <c r="A28" s="87" t="s">
        <v>354</v>
      </c>
      <c r="B28" s="87" t="s">
        <v>204</v>
      </c>
    </row>
    <row r="29" spans="1:2" ht="11.25">
      <c r="A29" s="87" t="s">
        <v>355</v>
      </c>
      <c r="B29" s="87" t="s">
        <v>226</v>
      </c>
    </row>
    <row r="30" spans="1:2" ht="11.25">
      <c r="A30" s="87" t="s">
        <v>356</v>
      </c>
      <c r="B30" s="87" t="s">
        <v>225</v>
      </c>
    </row>
    <row r="31" spans="1:2" ht="11.25">
      <c r="A31" s="87" t="s">
        <v>357</v>
      </c>
      <c r="B31" s="87" t="s">
        <v>216</v>
      </c>
    </row>
    <row r="32" spans="1:2" ht="11.25">
      <c r="A32" s="87" t="s">
        <v>358</v>
      </c>
      <c r="B32" s="87" t="s">
        <v>214</v>
      </c>
    </row>
    <row r="33" spans="1:2" ht="11.25">
      <c r="A33" s="87" t="s">
        <v>359</v>
      </c>
      <c r="B33" s="87" t="s">
        <v>196</v>
      </c>
    </row>
    <row r="34" spans="1:2" ht="11.25">
      <c r="A34" s="87" t="s">
        <v>360</v>
      </c>
      <c r="B34" s="87" t="s">
        <v>195</v>
      </c>
    </row>
    <row r="35" spans="1:2" ht="11.25">
      <c r="A35" s="87" t="s">
        <v>361</v>
      </c>
      <c r="B35" s="87" t="s">
        <v>205</v>
      </c>
    </row>
    <row r="36" spans="1:2" ht="11.25">
      <c r="A36" s="87" t="s">
        <v>362</v>
      </c>
      <c r="B36" s="87" t="s">
        <v>181</v>
      </c>
    </row>
    <row r="37" spans="1:2" ht="11.25">
      <c r="A37" s="87" t="s">
        <v>363</v>
      </c>
      <c r="B37" s="87" t="s">
        <v>222</v>
      </c>
    </row>
    <row r="38" spans="1:2" ht="11.25">
      <c r="A38" s="87" t="s">
        <v>364</v>
      </c>
      <c r="B38" s="87" t="s">
        <v>207</v>
      </c>
    </row>
    <row r="39" spans="1:2" ht="11.25">
      <c r="A39" s="87" t="s">
        <v>365</v>
      </c>
      <c r="B39" s="87" t="s">
        <v>186</v>
      </c>
    </row>
    <row r="40" spans="1:2" ht="11.25">
      <c r="A40" s="87" t="s">
        <v>366</v>
      </c>
      <c r="B40" s="87" t="s">
        <v>220</v>
      </c>
    </row>
    <row r="41" spans="1:2" ht="11.25">
      <c r="A41" s="87" t="s">
        <v>367</v>
      </c>
      <c r="B41" s="87" t="s">
        <v>188</v>
      </c>
    </row>
    <row r="42" spans="1:2" ht="11.25">
      <c r="A42" s="87" t="s">
        <v>368</v>
      </c>
      <c r="B42" s="87" t="s">
        <v>229</v>
      </c>
    </row>
    <row r="43" spans="1:2" ht="11.25">
      <c r="A43" s="87" t="s">
        <v>369</v>
      </c>
      <c r="B43" s="87" t="s">
        <v>223</v>
      </c>
    </row>
    <row r="44" spans="1:2" ht="11.25">
      <c r="A44" s="87" t="s">
        <v>370</v>
      </c>
      <c r="B44" s="87" t="s">
        <v>197</v>
      </c>
    </row>
    <row r="45" spans="1:2" ht="11.25">
      <c r="A45" s="87" t="s">
        <v>463</v>
      </c>
      <c r="B45" s="87" t="s">
        <v>464</v>
      </c>
    </row>
    <row r="46" spans="1:2" ht="11.25">
      <c r="A46" s="87" t="s">
        <v>371</v>
      </c>
      <c r="B46" s="87" t="s">
        <v>192</v>
      </c>
    </row>
    <row r="47" spans="1:2" ht="11.25">
      <c r="A47" s="87" t="s">
        <v>372</v>
      </c>
      <c r="B47" s="87" t="s">
        <v>200</v>
      </c>
    </row>
    <row r="48" spans="1:2" ht="11.25">
      <c r="A48" s="87" t="s">
        <v>373</v>
      </c>
      <c r="B48" s="87" t="s">
        <v>227</v>
      </c>
    </row>
    <row r="49" spans="1:2" ht="11.25">
      <c r="A49" s="87" t="s">
        <v>374</v>
      </c>
      <c r="B49" s="87" t="s">
        <v>189</v>
      </c>
    </row>
    <row r="50" spans="1:2" ht="11.25">
      <c r="A50" s="87" t="s">
        <v>481</v>
      </c>
      <c r="B50" s="87" t="s">
        <v>482</v>
      </c>
    </row>
    <row r="51" spans="1:2" ht="11.25">
      <c r="A51" s="87" t="s">
        <v>375</v>
      </c>
      <c r="B51" s="87" t="s">
        <v>183</v>
      </c>
    </row>
    <row r="52" spans="1:2" ht="11.25">
      <c r="A52" s="87" t="s">
        <v>376</v>
      </c>
      <c r="B52" s="87" t="s">
        <v>224</v>
      </c>
    </row>
    <row r="53" spans="1:2" ht="11.25">
      <c r="A53" s="87" t="s">
        <v>377</v>
      </c>
      <c r="B53" s="87" t="s">
        <v>459</v>
      </c>
    </row>
    <row r="54" spans="1:2" ht="11.25">
      <c r="A54" s="87" t="s">
        <v>378</v>
      </c>
      <c r="B54" s="87" t="s">
        <v>231</v>
      </c>
    </row>
    <row r="55" spans="1:2" ht="11.25">
      <c r="A55" s="87" t="s">
        <v>379</v>
      </c>
      <c r="B55" s="87" t="s">
        <v>235</v>
      </c>
    </row>
    <row r="56" spans="1:2" ht="11.25">
      <c r="A56" s="87" t="s">
        <v>380</v>
      </c>
      <c r="B56" s="87" t="s">
        <v>211</v>
      </c>
    </row>
    <row r="57" spans="1:2" ht="11.25">
      <c r="A57" s="87" t="s">
        <v>381</v>
      </c>
      <c r="B57" s="87" t="s">
        <v>213</v>
      </c>
    </row>
    <row r="58" spans="1:2" ht="11.25">
      <c r="A58" s="87" t="s">
        <v>382</v>
      </c>
      <c r="B58" s="87" t="s">
        <v>198</v>
      </c>
    </row>
    <row r="59" spans="1:2" ht="11.25">
      <c r="A59" s="87" t="s">
        <v>383</v>
      </c>
      <c r="B59" s="87" t="s">
        <v>199</v>
      </c>
    </row>
    <row r="60" spans="1:2" ht="11.25">
      <c r="A60" s="87" t="s">
        <v>252</v>
      </c>
      <c r="B60" s="87" t="s">
        <v>234</v>
      </c>
    </row>
    <row r="61" spans="1:2" ht="11.25">
      <c r="A61" s="87" t="s">
        <v>384</v>
      </c>
      <c r="B61" s="87" t="s">
        <v>228</v>
      </c>
    </row>
    <row r="62" spans="1:2" ht="11.25">
      <c r="A62" s="87" t="s">
        <v>385</v>
      </c>
      <c r="B62" s="87" t="s">
        <v>210</v>
      </c>
    </row>
    <row r="63" spans="1:2" ht="11.25">
      <c r="A63" s="87" t="s">
        <v>406</v>
      </c>
      <c r="B63" s="87" t="s">
        <v>206</v>
      </c>
    </row>
    <row r="64" spans="1:2" ht="11.25">
      <c r="A64" s="87" t="s">
        <v>386</v>
      </c>
      <c r="B64" s="87" t="s">
        <v>209</v>
      </c>
    </row>
    <row r="65" spans="1:2" ht="11.25">
      <c r="A65" s="87" t="s">
        <v>387</v>
      </c>
      <c r="B65" s="87" t="s">
        <v>219</v>
      </c>
    </row>
    <row r="66" spans="1:2" ht="11.25">
      <c r="A66" s="88" t="s">
        <v>388</v>
      </c>
      <c r="B66" s="88" t="s">
        <v>201</v>
      </c>
    </row>
  </sheetData>
  <sheetProtection/>
  <mergeCells count="3">
    <mergeCell ref="A1:B1"/>
    <mergeCell ref="A3:B3"/>
    <mergeCell ref="A2:B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S60"/>
  <sheetViews>
    <sheetView showGridLines="0" zoomScalePageLayoutView="0" workbookViewId="0" topLeftCell="A1">
      <selection activeCell="A1" sqref="A1:S1"/>
    </sheetView>
  </sheetViews>
  <sheetFormatPr defaultColWidth="12.25390625" defaultRowHeight="12.75"/>
  <cols>
    <col min="1" max="1" width="11.625" style="63" bestFit="1" customWidth="1"/>
    <col min="2" max="2" width="4.625" style="63" bestFit="1" customWidth="1"/>
    <col min="3" max="3" width="4.00390625" style="63" bestFit="1" customWidth="1"/>
    <col min="4" max="4" width="5.25390625" style="63" bestFit="1" customWidth="1"/>
    <col min="5" max="5" width="6.75390625" style="63" bestFit="1" customWidth="1"/>
    <col min="6" max="8" width="5.625" style="63" bestFit="1" customWidth="1"/>
    <col min="9" max="9" width="6.125" style="63" bestFit="1" customWidth="1"/>
    <col min="10" max="10" width="7.25390625" style="63" bestFit="1" customWidth="1"/>
    <col min="11" max="11" width="7.75390625" style="63" bestFit="1" customWidth="1"/>
    <col min="12" max="12" width="5.625" style="63" bestFit="1" customWidth="1"/>
    <col min="13" max="13" width="6.25390625" style="63" bestFit="1" customWidth="1"/>
    <col min="14" max="14" width="5.875" style="63" bestFit="1" customWidth="1"/>
    <col min="15" max="15" width="6.375" style="63" bestFit="1" customWidth="1"/>
    <col min="16" max="16" width="6.75390625" style="63" bestFit="1" customWidth="1"/>
    <col min="17" max="17" width="7.00390625" style="63" bestFit="1" customWidth="1"/>
    <col min="18" max="18" width="6.375" style="63" bestFit="1" customWidth="1"/>
    <col min="19" max="19" width="6.75390625" style="63" bestFit="1" customWidth="1"/>
    <col min="20" max="16384" width="12.25390625" style="63" customWidth="1"/>
  </cols>
  <sheetData>
    <row r="1" spans="1:19" ht="14.25">
      <c r="A1" s="92" t="s">
        <v>493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ht="14.25">
      <c r="A2" s="92" t="s">
        <v>491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4" spans="1:19" ht="9">
      <c r="A4" s="64"/>
      <c r="B4" s="103" t="s">
        <v>238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104"/>
    </row>
    <row r="5" spans="1:19" ht="9">
      <c r="A5" s="65"/>
      <c r="B5" s="105" t="s">
        <v>239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7"/>
    </row>
    <row r="6" spans="1:19" ht="9">
      <c r="A6" s="65"/>
      <c r="B6" s="105" t="s">
        <v>240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1:19" ht="9">
      <c r="A7" s="69"/>
      <c r="B7" s="108" t="s">
        <v>241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1:19" ht="9">
      <c r="A8" s="64" t="s">
        <v>106</v>
      </c>
      <c r="B8" s="103" t="s">
        <v>242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70" t="s">
        <v>243</v>
      </c>
    </row>
    <row r="9" spans="1:19" ht="9">
      <c r="A9" s="65"/>
      <c r="B9" s="105" t="s">
        <v>244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71" t="s">
        <v>245</v>
      </c>
    </row>
    <row r="10" spans="1:19" ht="9">
      <c r="A10" s="65"/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72" t="s">
        <v>246</v>
      </c>
    </row>
    <row r="11" spans="1:19" ht="9">
      <c r="A11" s="64" t="s">
        <v>172</v>
      </c>
      <c r="B11" s="103" t="s">
        <v>247</v>
      </c>
      <c r="C11" s="83"/>
      <c r="D11" s="83"/>
      <c r="E11" s="104"/>
      <c r="F11" s="103" t="s">
        <v>248</v>
      </c>
      <c r="G11" s="83"/>
      <c r="H11" s="83"/>
      <c r="I11" s="83"/>
      <c r="J11" s="83"/>
      <c r="K11" s="83"/>
      <c r="L11" s="83"/>
      <c r="M11" s="83"/>
      <c r="N11" s="83"/>
      <c r="O11" s="83"/>
      <c r="P11" s="104"/>
      <c r="Q11" s="103" t="s">
        <v>249</v>
      </c>
      <c r="R11" s="83"/>
      <c r="S11" s="70" t="s">
        <v>243</v>
      </c>
    </row>
    <row r="12" spans="1:19" ht="9">
      <c r="A12" s="65"/>
      <c r="B12" s="105" t="s">
        <v>250</v>
      </c>
      <c r="C12" s="106"/>
      <c r="D12" s="106"/>
      <c r="E12" s="107"/>
      <c r="F12" s="105" t="s">
        <v>244</v>
      </c>
      <c r="G12" s="106"/>
      <c r="H12" s="106"/>
      <c r="I12" s="106"/>
      <c r="J12" s="106"/>
      <c r="K12" s="106"/>
      <c r="L12" s="106"/>
      <c r="M12" s="106"/>
      <c r="N12" s="106"/>
      <c r="O12" s="106"/>
      <c r="P12" s="107"/>
      <c r="Q12" s="105" t="s">
        <v>244</v>
      </c>
      <c r="R12" s="106"/>
      <c r="S12" s="71" t="s">
        <v>245</v>
      </c>
    </row>
    <row r="13" spans="1:19" ht="9">
      <c r="A13" s="65"/>
      <c r="B13" s="105" t="s">
        <v>239</v>
      </c>
      <c r="C13" s="106"/>
      <c r="D13" s="106"/>
      <c r="E13" s="107"/>
      <c r="F13" s="66"/>
      <c r="G13" s="67"/>
      <c r="H13" s="67"/>
      <c r="I13" s="67"/>
      <c r="J13" s="67"/>
      <c r="K13" s="67"/>
      <c r="L13" s="67"/>
      <c r="M13" s="67"/>
      <c r="N13" s="67"/>
      <c r="O13" s="67"/>
      <c r="P13" s="68"/>
      <c r="Q13" s="67"/>
      <c r="R13" s="67"/>
      <c r="S13" s="71" t="s">
        <v>246</v>
      </c>
    </row>
    <row r="14" spans="1:19" ht="9">
      <c r="A14" s="65"/>
      <c r="B14" s="105" t="s">
        <v>251</v>
      </c>
      <c r="C14" s="106"/>
      <c r="D14" s="106"/>
      <c r="E14" s="107"/>
      <c r="F14" s="66"/>
      <c r="G14" s="67"/>
      <c r="H14" s="67"/>
      <c r="I14" s="67"/>
      <c r="J14" s="67"/>
      <c r="K14" s="67"/>
      <c r="L14" s="67"/>
      <c r="M14" s="67"/>
      <c r="N14" s="67"/>
      <c r="O14" s="67"/>
      <c r="P14" s="68"/>
      <c r="Q14" s="67"/>
      <c r="R14" s="67"/>
      <c r="S14" s="72"/>
    </row>
    <row r="15" spans="1:19" ht="9">
      <c r="A15" s="64" t="s">
        <v>7</v>
      </c>
      <c r="B15" s="70" t="s">
        <v>252</v>
      </c>
      <c r="C15" s="70" t="s">
        <v>252</v>
      </c>
      <c r="D15" s="70" t="s">
        <v>252</v>
      </c>
      <c r="E15" s="70" t="s">
        <v>173</v>
      </c>
      <c r="F15" s="70" t="s">
        <v>253</v>
      </c>
      <c r="G15" s="70" t="s">
        <v>254</v>
      </c>
      <c r="H15" s="70" t="s">
        <v>255</v>
      </c>
      <c r="I15" s="70" t="s">
        <v>256</v>
      </c>
      <c r="J15" s="70" t="s">
        <v>257</v>
      </c>
      <c r="K15" s="70" t="s">
        <v>258</v>
      </c>
      <c r="L15" s="70" t="s">
        <v>259</v>
      </c>
      <c r="M15" s="70" t="s">
        <v>244</v>
      </c>
      <c r="N15" s="70" t="s">
        <v>260</v>
      </c>
      <c r="O15" s="70" t="s">
        <v>261</v>
      </c>
      <c r="P15" s="70" t="s">
        <v>238</v>
      </c>
      <c r="Q15" s="70" t="s">
        <v>249</v>
      </c>
      <c r="R15" s="70" t="s">
        <v>262</v>
      </c>
      <c r="S15" s="70" t="s">
        <v>243</v>
      </c>
    </row>
    <row r="16" spans="1:19" ht="9">
      <c r="A16" s="65"/>
      <c r="B16" s="71" t="s">
        <v>263</v>
      </c>
      <c r="C16" s="71" t="s">
        <v>248</v>
      </c>
      <c r="D16" s="71" t="s">
        <v>264</v>
      </c>
      <c r="E16" s="71"/>
      <c r="F16" s="71" t="s">
        <v>265</v>
      </c>
      <c r="G16" s="71" t="s">
        <v>266</v>
      </c>
      <c r="H16" s="71" t="s">
        <v>266</v>
      </c>
      <c r="I16" s="71" t="s">
        <v>266</v>
      </c>
      <c r="J16" s="71" t="s">
        <v>266</v>
      </c>
      <c r="K16" s="71" t="s">
        <v>244</v>
      </c>
      <c r="L16" s="71" t="s">
        <v>266</v>
      </c>
      <c r="M16" s="71" t="s">
        <v>267</v>
      </c>
      <c r="N16" s="71" t="s">
        <v>266</v>
      </c>
      <c r="O16" s="71" t="s">
        <v>239</v>
      </c>
      <c r="P16" s="71" t="s">
        <v>245</v>
      </c>
      <c r="Q16" s="71" t="s">
        <v>244</v>
      </c>
      <c r="R16" s="71" t="s">
        <v>268</v>
      </c>
      <c r="S16" s="71" t="s">
        <v>245</v>
      </c>
    </row>
    <row r="17" spans="1:19" ht="9">
      <c r="A17" s="69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 t="s">
        <v>269</v>
      </c>
      <c r="N17" s="72"/>
      <c r="O17" s="72" t="s">
        <v>270</v>
      </c>
      <c r="P17" s="72"/>
      <c r="Q17" s="72" t="s">
        <v>271</v>
      </c>
      <c r="R17" s="72"/>
      <c r="S17" s="72" t="s">
        <v>246</v>
      </c>
    </row>
    <row r="18" spans="1:19" ht="9">
      <c r="A18" s="64" t="s">
        <v>298</v>
      </c>
      <c r="B18" s="73" t="s">
        <v>8</v>
      </c>
      <c r="C18" s="73" t="s">
        <v>15</v>
      </c>
      <c r="D18" s="73" t="s">
        <v>19</v>
      </c>
      <c r="E18" s="73" t="s">
        <v>21</v>
      </c>
      <c r="F18" s="73" t="s">
        <v>170</v>
      </c>
      <c r="G18" s="73" t="s">
        <v>112</v>
      </c>
      <c r="H18" s="73" t="s">
        <v>31</v>
      </c>
      <c r="I18" s="73" t="s">
        <v>41</v>
      </c>
      <c r="J18" s="73" t="s">
        <v>45</v>
      </c>
      <c r="K18" s="73" t="s">
        <v>49</v>
      </c>
      <c r="L18" s="73" t="s">
        <v>80</v>
      </c>
      <c r="M18" s="73" t="s">
        <v>84</v>
      </c>
      <c r="N18" s="73" t="s">
        <v>64</v>
      </c>
      <c r="O18" s="73" t="s">
        <v>166</v>
      </c>
      <c r="P18" s="73" t="s">
        <v>66</v>
      </c>
      <c r="Q18" s="73" t="s">
        <v>96</v>
      </c>
      <c r="R18" s="73" t="s">
        <v>99</v>
      </c>
      <c r="S18" s="73" t="s">
        <v>125</v>
      </c>
    </row>
    <row r="19" spans="1:19" ht="9">
      <c r="A19" s="65"/>
      <c r="B19" s="74" t="s">
        <v>9</v>
      </c>
      <c r="C19" s="74" t="s">
        <v>16</v>
      </c>
      <c r="D19" s="74" t="s">
        <v>167</v>
      </c>
      <c r="E19" s="74"/>
      <c r="F19" s="74"/>
      <c r="G19" s="74" t="s">
        <v>22</v>
      </c>
      <c r="H19" s="74" t="s">
        <v>32</v>
      </c>
      <c r="I19" s="74" t="s">
        <v>42</v>
      </c>
      <c r="J19" s="74" t="s">
        <v>171</v>
      </c>
      <c r="K19" s="74" t="s">
        <v>50</v>
      </c>
      <c r="L19" s="74" t="s">
        <v>81</v>
      </c>
      <c r="M19" s="74" t="s">
        <v>87</v>
      </c>
      <c r="N19" s="74" t="s">
        <v>65</v>
      </c>
      <c r="O19" s="74" t="s">
        <v>88</v>
      </c>
      <c r="P19" s="74" t="s">
        <v>68</v>
      </c>
      <c r="Q19" s="74" t="s">
        <v>97</v>
      </c>
      <c r="R19" s="74" t="s">
        <v>100</v>
      </c>
      <c r="S19" s="74" t="s">
        <v>126</v>
      </c>
    </row>
    <row r="20" spans="1:19" ht="9">
      <c r="A20" s="65"/>
      <c r="B20" s="74" t="s">
        <v>10</v>
      </c>
      <c r="C20" s="74" t="s">
        <v>17</v>
      </c>
      <c r="D20" s="74" t="s">
        <v>20</v>
      </c>
      <c r="E20" s="74"/>
      <c r="F20" s="74"/>
      <c r="G20" s="74" t="s">
        <v>23</v>
      </c>
      <c r="H20" s="74" t="s">
        <v>33</v>
      </c>
      <c r="I20" s="74" t="s">
        <v>43</v>
      </c>
      <c r="J20" s="74" t="s">
        <v>51</v>
      </c>
      <c r="K20" s="74" t="s">
        <v>52</v>
      </c>
      <c r="L20" s="74" t="s">
        <v>82</v>
      </c>
      <c r="M20" s="74"/>
      <c r="N20" s="74" t="s">
        <v>67</v>
      </c>
      <c r="O20" s="74" t="s">
        <v>89</v>
      </c>
      <c r="P20" s="74" t="s">
        <v>70</v>
      </c>
      <c r="Q20" s="74" t="s">
        <v>104</v>
      </c>
      <c r="R20" s="74" t="s">
        <v>101</v>
      </c>
      <c r="S20" s="74" t="s">
        <v>127</v>
      </c>
    </row>
    <row r="21" spans="1:19" ht="9">
      <c r="A21" s="65"/>
      <c r="B21" s="74" t="s">
        <v>168</v>
      </c>
      <c r="C21" s="74" t="s">
        <v>18</v>
      </c>
      <c r="D21" s="74"/>
      <c r="E21" s="74"/>
      <c r="F21" s="74"/>
      <c r="G21" s="74" t="s">
        <v>24</v>
      </c>
      <c r="H21" s="74" t="s">
        <v>34</v>
      </c>
      <c r="I21" s="74" t="s">
        <v>44</v>
      </c>
      <c r="J21" s="74" t="s">
        <v>113</v>
      </c>
      <c r="K21" s="74" t="s">
        <v>53</v>
      </c>
      <c r="L21" s="74" t="s">
        <v>83</v>
      </c>
      <c r="M21" s="74"/>
      <c r="N21" s="74" t="s">
        <v>69</v>
      </c>
      <c r="O21" s="74" t="s">
        <v>90</v>
      </c>
      <c r="P21" s="74" t="s">
        <v>71</v>
      </c>
      <c r="Q21" s="74" t="s">
        <v>98</v>
      </c>
      <c r="R21" s="74" t="s">
        <v>102</v>
      </c>
      <c r="S21" s="74" t="s">
        <v>128</v>
      </c>
    </row>
    <row r="22" spans="1:19" ht="9">
      <c r="A22" s="65"/>
      <c r="B22" s="74" t="s">
        <v>11</v>
      </c>
      <c r="C22" s="74"/>
      <c r="D22" s="74"/>
      <c r="E22" s="74"/>
      <c r="F22" s="74"/>
      <c r="G22" s="74" t="s">
        <v>25</v>
      </c>
      <c r="H22" s="74" t="s">
        <v>35</v>
      </c>
      <c r="I22" s="74" t="s">
        <v>46</v>
      </c>
      <c r="J22" s="74" t="s">
        <v>114</v>
      </c>
      <c r="K22" s="74" t="s">
        <v>54</v>
      </c>
      <c r="L22" s="74" t="s">
        <v>85</v>
      </c>
      <c r="M22" s="74"/>
      <c r="N22" s="74" t="s">
        <v>119</v>
      </c>
      <c r="O22" s="74" t="s">
        <v>91</v>
      </c>
      <c r="P22" s="74" t="s">
        <v>72</v>
      </c>
      <c r="Q22" s="74" t="s">
        <v>107</v>
      </c>
      <c r="R22" s="74" t="s">
        <v>103</v>
      </c>
      <c r="S22" s="74" t="s">
        <v>129</v>
      </c>
    </row>
    <row r="23" spans="1:19" ht="9">
      <c r="A23" s="65"/>
      <c r="B23" s="74" t="s">
        <v>12</v>
      </c>
      <c r="C23" s="74"/>
      <c r="D23" s="74"/>
      <c r="E23" s="74"/>
      <c r="F23" s="74"/>
      <c r="G23" s="74" t="s">
        <v>26</v>
      </c>
      <c r="H23" s="74" t="s">
        <v>36</v>
      </c>
      <c r="I23" s="74" t="s">
        <v>47</v>
      </c>
      <c r="J23" s="74" t="s">
        <v>115</v>
      </c>
      <c r="K23" s="74" t="s">
        <v>55</v>
      </c>
      <c r="L23" s="74" t="s">
        <v>86</v>
      </c>
      <c r="M23" s="74"/>
      <c r="N23" s="74" t="s">
        <v>120</v>
      </c>
      <c r="O23" s="74" t="s">
        <v>92</v>
      </c>
      <c r="P23" s="74" t="s">
        <v>73</v>
      </c>
      <c r="Q23" s="74"/>
      <c r="R23" s="74" t="s">
        <v>164</v>
      </c>
      <c r="S23" s="74" t="s">
        <v>130</v>
      </c>
    </row>
    <row r="24" spans="1:19" ht="9">
      <c r="A24" s="65"/>
      <c r="B24" s="74" t="s">
        <v>13</v>
      </c>
      <c r="C24" s="74"/>
      <c r="D24" s="74"/>
      <c r="E24" s="74"/>
      <c r="F24" s="74"/>
      <c r="G24" s="74" t="s">
        <v>27</v>
      </c>
      <c r="H24" s="74" t="s">
        <v>37</v>
      </c>
      <c r="I24" s="74" t="s">
        <v>48</v>
      </c>
      <c r="J24" s="74" t="s">
        <v>116</v>
      </c>
      <c r="K24" s="74" t="s">
        <v>56</v>
      </c>
      <c r="L24" s="74"/>
      <c r="M24" s="74"/>
      <c r="N24" s="74" t="s">
        <v>121</v>
      </c>
      <c r="O24" s="74" t="s">
        <v>93</v>
      </c>
      <c r="P24" s="74" t="s">
        <v>74</v>
      </c>
      <c r="Q24" s="74"/>
      <c r="R24" s="74" t="s">
        <v>165</v>
      </c>
      <c r="S24" s="74" t="s">
        <v>131</v>
      </c>
    </row>
    <row r="25" spans="1:19" ht="9">
      <c r="A25" s="65"/>
      <c r="B25" s="74" t="s">
        <v>14</v>
      </c>
      <c r="C25" s="74"/>
      <c r="D25" s="74"/>
      <c r="E25" s="74"/>
      <c r="F25" s="74"/>
      <c r="G25" s="74" t="s">
        <v>465</v>
      </c>
      <c r="H25" s="74" t="s">
        <v>38</v>
      </c>
      <c r="I25" s="74"/>
      <c r="J25" s="74" t="s">
        <v>117</v>
      </c>
      <c r="K25" s="74" t="s">
        <v>57</v>
      </c>
      <c r="L25" s="74"/>
      <c r="M25" s="74"/>
      <c r="N25" s="74" t="s">
        <v>122</v>
      </c>
      <c r="O25" s="74" t="s">
        <v>94</v>
      </c>
      <c r="P25" s="74" t="s">
        <v>76</v>
      </c>
      <c r="Q25" s="74"/>
      <c r="R25" s="74" t="s">
        <v>110</v>
      </c>
      <c r="S25" s="74" t="s">
        <v>132</v>
      </c>
    </row>
    <row r="26" spans="1:19" ht="9">
      <c r="A26" s="65"/>
      <c r="B26" s="74"/>
      <c r="C26" s="74"/>
      <c r="D26" s="74"/>
      <c r="E26" s="74"/>
      <c r="F26" s="74"/>
      <c r="G26" s="74" t="s">
        <v>28</v>
      </c>
      <c r="H26" s="74" t="s">
        <v>39</v>
      </c>
      <c r="I26" s="74"/>
      <c r="J26" s="74" t="s">
        <v>118</v>
      </c>
      <c r="K26" s="74" t="s">
        <v>58</v>
      </c>
      <c r="L26" s="74"/>
      <c r="M26" s="74"/>
      <c r="N26" s="74" t="s">
        <v>123</v>
      </c>
      <c r="O26" s="74" t="s">
        <v>95</v>
      </c>
      <c r="P26" s="74" t="s">
        <v>77</v>
      </c>
      <c r="Q26" s="74"/>
      <c r="R26" s="74" t="s">
        <v>162</v>
      </c>
      <c r="S26" s="74" t="s">
        <v>133</v>
      </c>
    </row>
    <row r="27" spans="1:19" ht="9">
      <c r="A27" s="65"/>
      <c r="B27" s="74"/>
      <c r="C27" s="74"/>
      <c r="D27" s="74"/>
      <c r="E27" s="74"/>
      <c r="F27" s="74"/>
      <c r="G27" s="74" t="s">
        <v>29</v>
      </c>
      <c r="H27" s="74" t="s">
        <v>40</v>
      </c>
      <c r="I27" s="74"/>
      <c r="K27" s="74" t="s">
        <v>59</v>
      </c>
      <c r="L27" s="74"/>
      <c r="M27" s="74"/>
      <c r="N27" s="74" t="s">
        <v>124</v>
      </c>
      <c r="O27" s="74"/>
      <c r="P27" s="74" t="s">
        <v>78</v>
      </c>
      <c r="Q27" s="74"/>
      <c r="R27" s="74" t="s">
        <v>163</v>
      </c>
      <c r="S27" s="74" t="s">
        <v>134</v>
      </c>
    </row>
    <row r="28" spans="1:19" ht="9">
      <c r="A28" s="65"/>
      <c r="B28" s="74"/>
      <c r="C28" s="74"/>
      <c r="D28" s="74"/>
      <c r="E28" s="74"/>
      <c r="F28" s="74"/>
      <c r="G28" s="74" t="s">
        <v>30</v>
      </c>
      <c r="H28" s="74" t="s">
        <v>75</v>
      </c>
      <c r="I28" s="74"/>
      <c r="J28" s="74"/>
      <c r="K28" s="74" t="s">
        <v>60</v>
      </c>
      <c r="L28" s="74"/>
      <c r="M28" s="74"/>
      <c r="N28" s="74" t="s">
        <v>461</v>
      </c>
      <c r="O28" s="74"/>
      <c r="P28" s="74" t="s">
        <v>79</v>
      </c>
      <c r="Q28" s="74"/>
      <c r="R28" s="74"/>
      <c r="S28" s="74" t="s">
        <v>135</v>
      </c>
    </row>
    <row r="29" spans="1:19" ht="9">
      <c r="A29" s="65"/>
      <c r="B29" s="74"/>
      <c r="C29" s="74"/>
      <c r="D29" s="74"/>
      <c r="E29" s="74"/>
      <c r="F29" s="74"/>
      <c r="G29" s="74" t="s">
        <v>169</v>
      </c>
      <c r="H29" s="74"/>
      <c r="I29" s="74"/>
      <c r="J29" s="74"/>
      <c r="K29" s="74" t="s">
        <v>61</v>
      </c>
      <c r="L29" s="74"/>
      <c r="M29" s="74"/>
      <c r="N29" s="74"/>
      <c r="O29" s="74"/>
      <c r="P29" s="74"/>
      <c r="Q29" s="74"/>
      <c r="R29" s="74"/>
      <c r="S29" s="74" t="s">
        <v>136</v>
      </c>
    </row>
    <row r="30" spans="1:19" ht="9">
      <c r="A30" s="65"/>
      <c r="B30" s="74"/>
      <c r="C30" s="74"/>
      <c r="D30" s="74"/>
      <c r="E30" s="74"/>
      <c r="F30" s="74"/>
      <c r="G30" s="74" t="s">
        <v>111</v>
      </c>
      <c r="H30" s="74"/>
      <c r="I30" s="74"/>
      <c r="J30" s="74"/>
      <c r="K30" s="74" t="s">
        <v>62</v>
      </c>
      <c r="L30" s="74"/>
      <c r="M30" s="74"/>
      <c r="N30" s="74"/>
      <c r="O30" s="74"/>
      <c r="P30" s="74"/>
      <c r="Q30" s="74"/>
      <c r="R30" s="74"/>
      <c r="S30" s="74" t="s">
        <v>137</v>
      </c>
    </row>
    <row r="31" spans="1:19" ht="9">
      <c r="A31" s="65"/>
      <c r="B31" s="74"/>
      <c r="C31" s="74"/>
      <c r="D31" s="74"/>
      <c r="E31" s="74"/>
      <c r="F31" s="74"/>
      <c r="G31" s="74"/>
      <c r="H31" s="74"/>
      <c r="I31" s="74"/>
      <c r="J31" s="74"/>
      <c r="K31" s="74" t="s">
        <v>63</v>
      </c>
      <c r="L31" s="74"/>
      <c r="M31" s="74"/>
      <c r="N31" s="74"/>
      <c r="O31" s="74"/>
      <c r="P31" s="74"/>
      <c r="Q31" s="74"/>
      <c r="R31" s="74"/>
      <c r="S31" s="74" t="s">
        <v>138</v>
      </c>
    </row>
    <row r="32" spans="1:19" ht="9">
      <c r="A32" s="65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 t="s">
        <v>139</v>
      </c>
    </row>
    <row r="33" spans="1:19" ht="9">
      <c r="A33" s="65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 t="s">
        <v>140</v>
      </c>
    </row>
    <row r="34" spans="1:19" ht="9">
      <c r="A34" s="65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 t="s">
        <v>141</v>
      </c>
    </row>
    <row r="35" spans="1:19" ht="9">
      <c r="A35" s="65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 t="s">
        <v>142</v>
      </c>
    </row>
    <row r="36" spans="1:19" ht="9">
      <c r="A36" s="65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 t="s">
        <v>143</v>
      </c>
    </row>
    <row r="37" spans="1:19" ht="9">
      <c r="A37" s="65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 t="s">
        <v>144</v>
      </c>
    </row>
    <row r="38" spans="1:19" ht="9">
      <c r="A38" s="65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 t="s">
        <v>145</v>
      </c>
    </row>
    <row r="39" spans="1:19" ht="9">
      <c r="A39" s="65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 t="s">
        <v>146</v>
      </c>
    </row>
    <row r="40" spans="1:19" ht="9">
      <c r="A40" s="65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 t="s">
        <v>147</v>
      </c>
    </row>
    <row r="41" spans="1:19" ht="9">
      <c r="A41" s="65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 t="s">
        <v>148</v>
      </c>
    </row>
    <row r="42" spans="1:19" ht="9">
      <c r="A42" s="65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 t="s">
        <v>149</v>
      </c>
    </row>
    <row r="43" spans="1:19" ht="9">
      <c r="A43" s="65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 t="s">
        <v>150</v>
      </c>
    </row>
    <row r="44" spans="1:19" ht="9">
      <c r="A44" s="65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 t="s">
        <v>151</v>
      </c>
    </row>
    <row r="45" spans="1:19" ht="9">
      <c r="A45" s="65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 t="s">
        <v>152</v>
      </c>
    </row>
    <row r="46" spans="1:19" ht="9">
      <c r="A46" s="65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 t="s">
        <v>153</v>
      </c>
    </row>
    <row r="47" spans="1:19" ht="9">
      <c r="A47" s="65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 t="s">
        <v>154</v>
      </c>
    </row>
    <row r="48" spans="1:19" ht="9">
      <c r="A48" s="65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 t="s">
        <v>155</v>
      </c>
    </row>
    <row r="49" spans="1:19" ht="9">
      <c r="A49" s="65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 t="s">
        <v>156</v>
      </c>
    </row>
    <row r="50" spans="1:19" ht="9">
      <c r="A50" s="65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 t="s">
        <v>157</v>
      </c>
    </row>
    <row r="51" spans="1:19" ht="9">
      <c r="A51" s="65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 t="s">
        <v>158</v>
      </c>
    </row>
    <row r="52" spans="1:19" ht="9">
      <c r="A52" s="65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 t="s">
        <v>159</v>
      </c>
    </row>
    <row r="53" spans="1:19" ht="9">
      <c r="A53" s="65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 t="s">
        <v>160</v>
      </c>
    </row>
    <row r="54" spans="1:19" ht="9">
      <c r="A54" s="65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 t="s">
        <v>161</v>
      </c>
    </row>
    <row r="55" spans="1:19" ht="9">
      <c r="A55" s="64" t="s">
        <v>174</v>
      </c>
      <c r="B55" s="73"/>
      <c r="C55" s="73"/>
      <c r="D55" s="73"/>
      <c r="E55" s="73"/>
      <c r="F55" s="73"/>
      <c r="G55" s="73"/>
      <c r="H55" s="73"/>
      <c r="I55" s="73"/>
      <c r="J55" s="73" t="s">
        <v>175</v>
      </c>
      <c r="K55" s="73" t="s">
        <v>272</v>
      </c>
      <c r="L55" s="73"/>
      <c r="M55" s="73"/>
      <c r="N55" s="73" t="s">
        <v>176</v>
      </c>
      <c r="O55" s="73"/>
      <c r="P55" s="73"/>
      <c r="Q55" s="73"/>
      <c r="R55" s="73"/>
      <c r="S55" s="73" t="s">
        <v>177</v>
      </c>
    </row>
    <row r="56" spans="1:19" ht="9">
      <c r="A56" s="65"/>
      <c r="B56" s="74"/>
      <c r="C56" s="74"/>
      <c r="D56" s="74"/>
      <c r="E56" s="74"/>
      <c r="F56" s="74"/>
      <c r="G56" s="74"/>
      <c r="H56" s="74"/>
      <c r="I56" s="74"/>
      <c r="J56" s="74" t="s">
        <v>274</v>
      </c>
      <c r="K56" s="74" t="s">
        <v>275</v>
      </c>
      <c r="L56" s="74"/>
      <c r="M56" s="74"/>
      <c r="N56" s="74" t="s">
        <v>277</v>
      </c>
      <c r="O56" s="74"/>
      <c r="P56" s="74"/>
      <c r="Q56" s="74"/>
      <c r="R56" s="74"/>
      <c r="S56" s="74" t="s">
        <v>278</v>
      </c>
    </row>
    <row r="57" spans="1:19" ht="9">
      <c r="A57" s="65"/>
      <c r="B57" s="74"/>
      <c r="C57" s="74"/>
      <c r="D57" s="74"/>
      <c r="E57" s="74"/>
      <c r="F57" s="74"/>
      <c r="G57" s="74"/>
      <c r="H57" s="74"/>
      <c r="I57" s="74"/>
      <c r="J57" s="74"/>
      <c r="K57" s="74" t="s">
        <v>273</v>
      </c>
      <c r="L57" s="74"/>
      <c r="M57" s="74"/>
      <c r="N57" s="74"/>
      <c r="O57" s="74"/>
      <c r="P57" s="74"/>
      <c r="Q57" s="74"/>
      <c r="R57" s="74"/>
      <c r="S57" s="74" t="s">
        <v>178</v>
      </c>
    </row>
    <row r="58" spans="1:19" ht="9">
      <c r="A58" s="65"/>
      <c r="B58" s="74"/>
      <c r="C58" s="74"/>
      <c r="D58" s="74"/>
      <c r="E58" s="74"/>
      <c r="F58" s="74"/>
      <c r="G58" s="74"/>
      <c r="H58" s="74"/>
      <c r="I58" s="74"/>
      <c r="J58" s="74"/>
      <c r="K58" s="74" t="s">
        <v>276</v>
      </c>
      <c r="L58" s="74"/>
      <c r="M58" s="74"/>
      <c r="N58" s="74"/>
      <c r="O58" s="74"/>
      <c r="P58" s="74"/>
      <c r="Q58" s="74"/>
      <c r="R58" s="74"/>
      <c r="S58" s="74" t="s">
        <v>279</v>
      </c>
    </row>
    <row r="59" spans="1:19" ht="9">
      <c r="A59" s="65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 t="s">
        <v>108</v>
      </c>
    </row>
    <row r="60" spans="1:19" ht="9">
      <c r="A60" s="69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 t="s">
        <v>280</v>
      </c>
    </row>
  </sheetData>
  <sheetProtection/>
  <mergeCells count="16">
    <mergeCell ref="B14:E14"/>
    <mergeCell ref="Q12:R12"/>
    <mergeCell ref="B8:R8"/>
    <mergeCell ref="Q11:R11"/>
    <mergeCell ref="B12:E12"/>
    <mergeCell ref="B13:E13"/>
    <mergeCell ref="F11:P11"/>
    <mergeCell ref="F12:P12"/>
    <mergeCell ref="B11:E11"/>
    <mergeCell ref="A2:S2"/>
    <mergeCell ref="A1:S1"/>
    <mergeCell ref="B4:S4"/>
    <mergeCell ref="B9:R9"/>
    <mergeCell ref="B5:S5"/>
    <mergeCell ref="B6:S6"/>
    <mergeCell ref="B7:S7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TPS</dc:creator>
  <cp:keywords/>
  <dc:description/>
  <cp:lastModifiedBy>rmonet</cp:lastModifiedBy>
  <cp:lastPrinted>2011-06-21T18:09:44Z</cp:lastPrinted>
  <dcterms:created xsi:type="dcterms:W3CDTF">1997-07-03T02:59:50Z</dcterms:created>
  <dcterms:modified xsi:type="dcterms:W3CDTF">2011-06-21T18:29:01Z</dcterms:modified>
  <cp:category/>
  <cp:version/>
  <cp:contentType/>
  <cp:contentStatus/>
</cp:coreProperties>
</file>